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  <sheet name="2 - EPS" sheetId="3" r:id="rId3"/>
    <sheet name="31 - Komunikační systém -..." sheetId="4" r:id="rId4"/>
    <sheet name="32 - Komunikační systém -..." sheetId="5" r:id="rId5"/>
    <sheet name="4 - Elektroinstalace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Stavební část'!$C$121:$K$219</definedName>
    <definedName name="_xlnm.Print_Area" localSheetId="1">'1 - Stavební část'!$C$4:$J$76,'1 - Stavební část'!$C$82:$J$103,'1 - Stavební část'!$C$109:$K$219</definedName>
    <definedName name="_xlnm.Print_Titles" localSheetId="1">'1 - Stavební část'!$121:$121</definedName>
    <definedName name="_xlnm._FilterDatabase" localSheetId="2" hidden="1">'2 - EPS'!$C$122:$K$201</definedName>
    <definedName name="_xlnm.Print_Area" localSheetId="2">'2 - EPS'!$C$4:$J$76,'2 - EPS'!$C$82:$J$104,'2 - EPS'!$C$110:$K$201</definedName>
    <definedName name="_xlnm.Print_Titles" localSheetId="2">'2 - EPS'!$122:$122</definedName>
    <definedName name="_xlnm._FilterDatabase" localSheetId="3" hidden="1">'31 - Komunikační systém -...'!$C$120:$K$211</definedName>
    <definedName name="_xlnm.Print_Area" localSheetId="3">'31 - Komunikační systém -...'!$C$4:$J$76,'31 - Komunikační systém -...'!$C$82:$J$102,'31 - Komunikační systém -...'!$C$108:$K$211</definedName>
    <definedName name="_xlnm.Print_Titles" localSheetId="3">'31 - Komunikační systém -...'!$120:$120</definedName>
    <definedName name="_xlnm._FilterDatabase" localSheetId="4" hidden="1">'32 - Komunikační systém -...'!$C$120:$K$209</definedName>
    <definedName name="_xlnm.Print_Area" localSheetId="4">'32 - Komunikační systém -...'!$C$4:$J$76,'32 - Komunikační systém -...'!$C$82:$J$102,'32 - Komunikační systém -...'!$C$108:$K$209</definedName>
    <definedName name="_xlnm.Print_Titles" localSheetId="4">'32 - Komunikační systém -...'!$120:$120</definedName>
    <definedName name="_xlnm._FilterDatabase" localSheetId="5" hidden="1">'4 - Elektroinstalace'!$C$123:$K$302</definedName>
    <definedName name="_xlnm.Print_Area" localSheetId="5">'4 - Elektroinstalace'!$C$4:$J$76,'4 - Elektroinstalace'!$C$82:$J$105,'4 - Elektroinstalace'!$C$111:$K$302</definedName>
    <definedName name="_xlnm.Print_Titles" localSheetId="5">'4 - Elektroinstalace'!$123:$123</definedName>
    <definedName name="_xlnm.Print_Area" localSheetId="6">'Seznam figur'!$C$4:$G$17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85"/>
  <c i="5" r="J37"/>
  <c r="J36"/>
  <c i="1" r="AY98"/>
  <c i="5" r="J35"/>
  <c i="1" r="AX98"/>
  <c i="5"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4" r="J37"/>
  <c r="J36"/>
  <c i="1" r="AY97"/>
  <c i="4" r="J35"/>
  <c i="1" r="AX97"/>
  <c i="4"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91"/>
  <c r="J14"/>
  <c r="J12"/>
  <c r="J115"/>
  <c r="E7"/>
  <c r="E111"/>
  <c i="3" r="J37"/>
  <c r="J36"/>
  <c i="1" r="AY96"/>
  <c i="3" r="J35"/>
  <c i="1" r="AX96"/>
  <c i="3"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2" r="J37"/>
  <c r="J36"/>
  <c i="1" r="AY95"/>
  <c i="2" r="J35"/>
  <c i="1" r="AX95"/>
  <c i="2" r="BI219"/>
  <c r="BH219"/>
  <c r="BG219"/>
  <c r="BE219"/>
  <c r="T219"/>
  <c r="R219"/>
  <c r="P219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R204"/>
  <c r="P204"/>
  <c r="BI200"/>
  <c r="BH200"/>
  <c r="BG200"/>
  <c r="BE200"/>
  <c r="T200"/>
  <c r="R200"/>
  <c r="P200"/>
  <c r="BI196"/>
  <c r="BH196"/>
  <c r="BG196"/>
  <c r="BE196"/>
  <c r="T196"/>
  <c r="R196"/>
  <c r="P196"/>
  <c r="BI188"/>
  <c r="BH188"/>
  <c r="BG188"/>
  <c r="BE188"/>
  <c r="T188"/>
  <c r="R188"/>
  <c r="P188"/>
  <c r="BI180"/>
  <c r="BH180"/>
  <c r="BG180"/>
  <c r="BE180"/>
  <c r="T180"/>
  <c r="R180"/>
  <c r="P180"/>
  <c r="BI172"/>
  <c r="BH172"/>
  <c r="BG172"/>
  <c r="BE172"/>
  <c r="T172"/>
  <c r="R172"/>
  <c r="P172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48"/>
  <c r="BH148"/>
  <c r="BG148"/>
  <c r="BE148"/>
  <c r="T148"/>
  <c r="R148"/>
  <c r="P148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2"/>
  <c r="BH132"/>
  <c r="BG132"/>
  <c r="BE132"/>
  <c r="T132"/>
  <c r="R132"/>
  <c r="P132"/>
  <c r="BI129"/>
  <c r="BH129"/>
  <c r="BG129"/>
  <c r="BE129"/>
  <c r="T129"/>
  <c r="R129"/>
  <c r="P129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1" r="L90"/>
  <c r="AM90"/>
  <c r="AM89"/>
  <c r="L89"/>
  <c r="AM87"/>
  <c r="L87"/>
  <c r="L85"/>
  <c r="L84"/>
  <c i="2" r="BK206"/>
  <c r="J180"/>
  <c r="J140"/>
  <c r="BK219"/>
  <c r="J196"/>
  <c r="BK140"/>
  <c r="BK125"/>
  <c r="J206"/>
  <c r="J200"/>
  <c r="J160"/>
  <c r="J129"/>
  <c i="3" r="BK200"/>
  <c r="J193"/>
  <c r="J185"/>
  <c r="BK176"/>
  <c r="BK170"/>
  <c r="J161"/>
  <c r="J152"/>
  <c r="J143"/>
  <c r="J134"/>
  <c r="J198"/>
  <c r="J195"/>
  <c r="J181"/>
  <c r="BK175"/>
  <c r="J172"/>
  <c r="J166"/>
  <c r="BK161"/>
  <c r="BK149"/>
  <c r="BK141"/>
  <c r="J132"/>
  <c r="J127"/>
  <c r="J179"/>
  <c r="J168"/>
  <c r="J160"/>
  <c r="J149"/>
  <c r="BK136"/>
  <c r="BK127"/>
  <c r="BK198"/>
  <c r="BK193"/>
  <c r="BK185"/>
  <c r="J183"/>
  <c r="BK177"/>
  <c r="J164"/>
  <c r="BK158"/>
  <c r="BK150"/>
  <c r="J142"/>
  <c r="J135"/>
  <c i="4" r="J205"/>
  <c r="J196"/>
  <c r="BK190"/>
  <c r="J187"/>
  <c r="J179"/>
  <c r="J170"/>
  <c r="J157"/>
  <c r="BK147"/>
  <c r="BK141"/>
  <c r="BK135"/>
  <c r="J125"/>
  <c r="BK202"/>
  <c r="J198"/>
  <c r="J185"/>
  <c r="J173"/>
  <c r="J164"/>
  <c r="J159"/>
  <c r="J149"/>
  <c r="J144"/>
  <c r="BK139"/>
  <c r="J135"/>
  <c r="J129"/>
  <c r="BK124"/>
  <c r="BK207"/>
  <c r="BK196"/>
  <c r="BK187"/>
  <c r="J177"/>
  <c r="BK168"/>
  <c r="J160"/>
  <c r="BK152"/>
  <c r="BK149"/>
  <c r="J136"/>
  <c r="BK125"/>
  <c r="J202"/>
  <c r="J195"/>
  <c r="BK185"/>
  <c r="BK181"/>
  <c r="J171"/>
  <c r="BK163"/>
  <c r="BK156"/>
  <c r="J150"/>
  <c r="J134"/>
  <c r="J124"/>
  <c i="5" r="J196"/>
  <c r="J190"/>
  <c r="J186"/>
  <c r="BK183"/>
  <c r="J174"/>
  <c r="J168"/>
  <c r="BK162"/>
  <c r="J155"/>
  <c r="BK147"/>
  <c r="J143"/>
  <c r="BK140"/>
  <c r="BK136"/>
  <c r="J125"/>
  <c r="J208"/>
  <c r="BK199"/>
  <c r="J188"/>
  <c r="J181"/>
  <c r="J172"/>
  <c r="BK165"/>
  <c r="J158"/>
  <c r="BK150"/>
  <c r="BK138"/>
  <c r="BK130"/>
  <c r="BK208"/>
  <c r="J204"/>
  <c r="J195"/>
  <c r="BK171"/>
  <c r="BK164"/>
  <c r="BK155"/>
  <c r="J146"/>
  <c r="BK135"/>
  <c r="BK126"/>
  <c r="BK203"/>
  <c r="BK195"/>
  <c r="BK188"/>
  <c r="J183"/>
  <c r="J173"/>
  <c r="BK156"/>
  <c r="BK143"/>
  <c r="J127"/>
  <c r="BK125"/>
  <c i="6" r="BK302"/>
  <c r="BK289"/>
  <c r="J281"/>
  <c r="J269"/>
  <c r="J264"/>
  <c r="J261"/>
  <c r="BK253"/>
  <c r="BK249"/>
  <c r="J244"/>
  <c r="J236"/>
  <c r="BK231"/>
  <c r="J221"/>
  <c r="BK214"/>
  <c r="J206"/>
  <c r="BK200"/>
  <c r="BK192"/>
  <c r="BK184"/>
  <c r="J180"/>
  <c r="BK153"/>
  <c r="J146"/>
  <c r="J141"/>
  <c r="J138"/>
  <c r="BK130"/>
  <c r="BK301"/>
  <c r="BK286"/>
  <c r="BK279"/>
  <c r="J268"/>
  <c r="BK257"/>
  <c r="BK236"/>
  <c r="J233"/>
  <c r="BK225"/>
  <c r="BK218"/>
  <c r="J207"/>
  <c r="J201"/>
  <c r="BK191"/>
  <c r="BK180"/>
  <c r="J175"/>
  <c r="J164"/>
  <c r="BK160"/>
  <c r="BK156"/>
  <c r="BK146"/>
  <c r="BK143"/>
  <c r="BK129"/>
  <c r="J298"/>
  <c r="BK285"/>
  <c r="J277"/>
  <c r="BK271"/>
  <c r="BK263"/>
  <c r="J256"/>
  <c r="J249"/>
  <c r="BK245"/>
  <c r="J239"/>
  <c r="J227"/>
  <c r="J215"/>
  <c r="BK208"/>
  <c r="BK196"/>
  <c r="BK189"/>
  <c r="J179"/>
  <c r="BK168"/>
  <c r="J158"/>
  <c r="J151"/>
  <c r="J142"/>
  <c r="BK132"/>
  <c r="J297"/>
  <c r="J290"/>
  <c r="J280"/>
  <c r="BK275"/>
  <c r="BK268"/>
  <c r="BK246"/>
  <c r="J240"/>
  <c r="BK233"/>
  <c r="BK228"/>
  <c r="J216"/>
  <c r="J208"/>
  <c r="BK198"/>
  <c r="J189"/>
  <c r="J174"/>
  <c r="J168"/>
  <c r="J152"/>
  <c r="J139"/>
  <c r="J130"/>
  <c i="2" r="J204"/>
  <c r="BK160"/>
  <c r="J138"/>
  <c r="BK218"/>
  <c r="BK172"/>
  <c r="BK136"/>
  <c r="J214"/>
  <c r="BK200"/>
  <c r="J164"/>
  <c r="BK132"/>
  <c i="3" r="J201"/>
  <c r="BK197"/>
  <c r="BK190"/>
  <c r="BK183"/>
  <c r="J175"/>
  <c r="BK169"/>
  <c r="BK157"/>
  <c r="J153"/>
  <c r="BK146"/>
  <c r="J139"/>
  <c r="BK129"/>
  <c r="J194"/>
  <c r="J180"/>
  <c r="BK174"/>
  <c r="J169"/>
  <c r="J165"/>
  <c r="BK153"/>
  <c r="J145"/>
  <c r="J136"/>
  <c r="J191"/>
  <c r="J173"/>
  <c r="J151"/>
  <c r="BK144"/>
  <c r="BK133"/>
  <c r="J126"/>
  <c r="J197"/>
  <c r="BK194"/>
  <c r="J189"/>
  <c r="BK181"/>
  <c r="BK172"/>
  <c r="BK163"/>
  <c r="J157"/>
  <c r="J148"/>
  <c r="J138"/>
  <c i="4" r="BK210"/>
  <c r="BK204"/>
  <c r="BK195"/>
  <c r="BK191"/>
  <c r="BK183"/>
  <c r="BK175"/>
  <c r="J167"/>
  <c r="J156"/>
  <c r="BK146"/>
  <c r="J140"/>
  <c r="J131"/>
  <c r="J209"/>
  <c r="BK200"/>
  <c r="J194"/>
  <c r="J176"/>
  <c r="J166"/>
  <c r="J163"/>
  <c r="BK160"/>
  <c r="BK153"/>
  <c r="J146"/>
  <c r="J141"/>
  <c r="BK136"/>
  <c r="BK131"/>
  <c r="J126"/>
  <c r="J203"/>
  <c r="J197"/>
  <c r="J192"/>
  <c r="J184"/>
  <c r="J174"/>
  <c r="BK167"/>
  <c r="J155"/>
  <c r="BK144"/>
  <c r="J139"/>
  <c r="BK132"/>
  <c r="J207"/>
  <c r="BK199"/>
  <c r="BK189"/>
  <c r="BK176"/>
  <c r="BK173"/>
  <c r="BK166"/>
  <c r="BK159"/>
  <c r="J151"/>
  <c r="J142"/>
  <c r="J130"/>
  <c i="5" r="J198"/>
  <c r="BK193"/>
  <c r="BK189"/>
  <c r="BK181"/>
  <c r="J177"/>
  <c r="BK173"/>
  <c r="J166"/>
  <c r="BK159"/>
  <c r="J153"/>
  <c r="BK145"/>
  <c r="J138"/>
  <c r="J135"/>
  <c r="J129"/>
  <c r="J209"/>
  <c r="BK205"/>
  <c r="BK196"/>
  <c r="BK177"/>
  <c r="BK170"/>
  <c r="J164"/>
  <c r="BK157"/>
  <c r="BK149"/>
  <c r="J139"/>
  <c r="BK132"/>
  <c r="BK209"/>
  <c r="BK206"/>
  <c r="BK197"/>
  <c r="BK172"/>
  <c r="BK166"/>
  <c r="J159"/>
  <c r="J145"/>
  <c r="BK137"/>
  <c r="BK134"/>
  <c r="BK207"/>
  <c r="J202"/>
  <c r="J194"/>
  <c r="J187"/>
  <c r="J178"/>
  <c r="J169"/>
  <c r="BK158"/>
  <c r="J148"/>
  <c r="BK141"/>
  <c r="J130"/>
  <c i="6" r="J301"/>
  <c r="BK298"/>
  <c r="J291"/>
  <c r="J282"/>
  <c r="BK270"/>
  <c r="BK265"/>
  <c r="BK259"/>
  <c r="J254"/>
  <c r="J250"/>
  <c r="J245"/>
  <c r="BK238"/>
  <c r="J234"/>
  <c r="J224"/>
  <c r="J217"/>
  <c r="J210"/>
  <c r="BK201"/>
  <c r="BK197"/>
  <c r="J187"/>
  <c r="J181"/>
  <c r="BK154"/>
  <c r="BK147"/>
  <c r="BK142"/>
  <c r="J137"/>
  <c r="J134"/>
  <c r="J128"/>
  <c r="J296"/>
  <c r="J288"/>
  <c r="BK283"/>
  <c r="BK277"/>
  <c r="BK267"/>
  <c r="BK260"/>
  <c r="BK242"/>
  <c r="BK232"/>
  <c r="BK221"/>
  <c r="BK217"/>
  <c r="J205"/>
  <c r="J199"/>
  <c r="BK183"/>
  <c r="BK176"/>
  <c r="BK170"/>
  <c r="BK162"/>
  <c r="J157"/>
  <c r="BK151"/>
  <c r="J144"/>
  <c r="BK137"/>
  <c r="J300"/>
  <c r="J294"/>
  <c r="BK284"/>
  <c r="J276"/>
  <c r="BK264"/>
  <c r="J258"/>
  <c r="BK250"/>
  <c r="BK244"/>
  <c r="J231"/>
  <c r="BK224"/>
  <c r="J213"/>
  <c r="J209"/>
  <c r="BK199"/>
  <c r="J192"/>
  <c r="BK187"/>
  <c r="J173"/>
  <c r="J167"/>
  <c r="BK157"/>
  <c r="BK148"/>
  <c r="BK136"/>
  <c r="BK127"/>
  <c r="BK292"/>
  <c r="J286"/>
  <c r="BK274"/>
  <c r="J260"/>
  <c r="BK251"/>
  <c r="J242"/>
  <c r="J238"/>
  <c r="BK230"/>
  <c r="BK223"/>
  <c r="J214"/>
  <c r="BK207"/>
  <c r="J196"/>
  <c r="BK190"/>
  <c r="BK181"/>
  <c r="BK169"/>
  <c r="J153"/>
  <c r="BK138"/>
  <c r="J132"/>
  <c i="2" r="BK210"/>
  <c r="J172"/>
  <c r="BK148"/>
  <c r="J136"/>
  <c r="BK214"/>
  <c r="BK164"/>
  <c r="J132"/>
  <c r="J210"/>
  <c r="BK180"/>
  <c r="BK156"/>
  <c r="J125"/>
  <c i="3" r="J199"/>
  <c r="BK192"/>
  <c r="BK189"/>
  <c r="J182"/>
  <c r="J171"/>
  <c r="BK162"/>
  <c r="BK154"/>
  <c r="BK148"/>
  <c r="J140"/>
  <c r="BK132"/>
  <c r="BK196"/>
  <c r="J184"/>
  <c r="J176"/>
  <c r="BK173"/>
  <c r="BK167"/>
  <c r="J162"/>
  <c r="BK151"/>
  <c r="J144"/>
  <c r="J137"/>
  <c r="BK128"/>
  <c r="BK188"/>
  <c r="BK171"/>
  <c r="BK152"/>
  <c r="J147"/>
  <c r="J141"/>
  <c r="J129"/>
  <c r="J200"/>
  <c r="BK195"/>
  <c r="J190"/>
  <c r="J188"/>
  <c r="BK184"/>
  <c r="BK179"/>
  <c r="J167"/>
  <c r="BK155"/>
  <c r="J146"/>
  <c r="BK140"/>
  <c r="BK137"/>
  <c r="BK126"/>
  <c i="4" r="BK206"/>
  <c r="BK198"/>
  <c r="BK188"/>
  <c r="BK179"/>
  <c r="BK177"/>
  <c r="BK171"/>
  <c r="BK161"/>
  <c r="J148"/>
  <c r="BK137"/>
  <c r="BK130"/>
  <c r="BK211"/>
  <c r="J206"/>
  <c r="BK197"/>
  <c r="BK184"/>
  <c r="BK170"/>
  <c r="BK162"/>
  <c r="BK158"/>
  <c r="BK154"/>
  <c r="BK148"/>
  <c r="BK142"/>
  <c r="J137"/>
  <c r="BK127"/>
  <c r="J208"/>
  <c r="J204"/>
  <c r="J201"/>
  <c r="BK194"/>
  <c r="J182"/>
  <c r="BK172"/>
  <c r="J158"/>
  <c r="BK151"/>
  <c r="BK143"/>
  <c r="J138"/>
  <c r="J127"/>
  <c r="BK201"/>
  <c r="J183"/>
  <c r="J175"/>
  <c r="J168"/>
  <c r="J162"/>
  <c r="J152"/>
  <c r="J145"/>
  <c r="BK129"/>
  <c i="5" r="BK202"/>
  <c r="BK192"/>
  <c r="BK185"/>
  <c r="J180"/>
  <c r="BK175"/>
  <c r="J171"/>
  <c r="J165"/>
  <c r="J157"/>
  <c r="J150"/>
  <c r="J141"/>
  <c r="J137"/>
  <c r="BK131"/>
  <c r="BK127"/>
  <c r="J206"/>
  <c r="BK198"/>
  <c r="J179"/>
  <c r="BK174"/>
  <c r="BK168"/>
  <c r="BK160"/>
  <c r="J154"/>
  <c r="BK148"/>
  <c r="J134"/>
  <c r="J124"/>
  <c r="J207"/>
  <c r="BK200"/>
  <c r="BK194"/>
  <c r="J170"/>
  <c r="BK163"/>
  <c r="J149"/>
  <c r="BK142"/>
  <c r="J136"/>
  <c r="BK128"/>
  <c r="BK204"/>
  <c r="BK201"/>
  <c r="J192"/>
  <c r="BK182"/>
  <c r="J175"/>
  <c r="J162"/>
  <c r="BK154"/>
  <c r="BK146"/>
  <c r="BK133"/>
  <c i="6" r="BK300"/>
  <c r="BK295"/>
  <c r="J284"/>
  <c r="J274"/>
  <c r="J267"/>
  <c r="J263"/>
  <c r="J257"/>
  <c r="J252"/>
  <c r="J248"/>
  <c r="BK243"/>
  <c r="J232"/>
  <c r="J220"/>
  <c r="BK212"/>
  <c r="J204"/>
  <c r="J193"/>
  <c r="BK186"/>
  <c r="J177"/>
  <c r="J149"/>
  <c r="BK145"/>
  <c r="BK140"/>
  <c r="J135"/>
  <c r="J129"/>
  <c r="J299"/>
  <c r="BK294"/>
  <c r="J287"/>
  <c r="BK282"/>
  <c r="J275"/>
  <c r="J265"/>
  <c r="BK256"/>
  <c r="J235"/>
  <c r="J230"/>
  <c r="BK220"/>
  <c r="BK209"/>
  <c r="BK202"/>
  <c r="BK193"/>
  <c r="J184"/>
  <c r="BK179"/>
  <c r="BK174"/>
  <c r="J163"/>
  <c r="BK158"/>
  <c r="J150"/>
  <c r="BK135"/>
  <c r="BK299"/>
  <c r="BK287"/>
  <c r="BK278"/>
  <c r="BK269"/>
  <c r="J259"/>
  <c r="BK254"/>
  <c r="J246"/>
  <c r="BK240"/>
  <c r="BK229"/>
  <c r="J225"/>
  <c r="J219"/>
  <c r="J211"/>
  <c r="J200"/>
  <c r="J195"/>
  <c r="BK188"/>
  <c r="BK182"/>
  <c r="J169"/>
  <c r="BK163"/>
  <c r="J154"/>
  <c r="J143"/>
  <c r="J133"/>
  <c r="BK128"/>
  <c r="BK291"/>
  <c r="J283"/>
  <c r="J278"/>
  <c r="J270"/>
  <c r="BK252"/>
  <c r="J243"/>
  <c r="BK239"/>
  <c r="BK226"/>
  <c r="BK215"/>
  <c r="BK210"/>
  <c r="BK205"/>
  <c r="BK195"/>
  <c r="J188"/>
  <c r="J171"/>
  <c r="J159"/>
  <c r="BK149"/>
  <c r="BK133"/>
  <c i="2" r="J218"/>
  <c r="BK188"/>
  <c r="J156"/>
  <c r="BK129"/>
  <c r="J188"/>
  <c r="BK138"/>
  <c r="J219"/>
  <c r="BK204"/>
  <c r="BK196"/>
  <c r="J148"/>
  <c i="1" r="AS94"/>
  <c i="3" r="J186"/>
  <c r="BK180"/>
  <c r="BK166"/>
  <c r="BK156"/>
  <c r="J150"/>
  <c r="BK142"/>
  <c r="BK138"/>
  <c r="BK201"/>
  <c r="BK186"/>
  <c r="J177"/>
  <c r="BK168"/>
  <c r="BK164"/>
  <c r="J154"/>
  <c r="BK143"/>
  <c r="J133"/>
  <c r="J192"/>
  <c r="J174"/>
  <c r="J170"/>
  <c r="J163"/>
  <c r="J158"/>
  <c r="J155"/>
  <c r="BK145"/>
  <c r="BK135"/>
  <c r="J128"/>
  <c r="BK199"/>
  <c r="J196"/>
  <c r="BK191"/>
  <c r="BK182"/>
  <c r="BK165"/>
  <c r="BK160"/>
  <c r="J156"/>
  <c r="BK147"/>
  <c r="BK139"/>
  <c r="BK134"/>
  <c i="4" r="BK209"/>
  <c r="BK203"/>
  <c r="BK192"/>
  <c r="J189"/>
  <c r="J181"/>
  <c r="J172"/>
  <c r="BK164"/>
  <c r="J154"/>
  <c r="J143"/>
  <c r="BK138"/>
  <c r="BK133"/>
  <c r="BK128"/>
  <c r="BK208"/>
  <c r="J199"/>
  <c r="J188"/>
  <c r="BK174"/>
  <c r="BK165"/>
  <c r="J161"/>
  <c r="BK157"/>
  <c r="BK145"/>
  <c r="BK140"/>
  <c r="J132"/>
  <c r="J128"/>
  <c r="J210"/>
  <c r="BK205"/>
  <c r="J191"/>
  <c r="BK180"/>
  <c r="BK169"/>
  <c r="J165"/>
  <c r="J153"/>
  <c r="BK150"/>
  <c r="BK134"/>
  <c r="J211"/>
  <c r="J200"/>
  <c r="J190"/>
  <c r="BK182"/>
  <c r="J180"/>
  <c r="J169"/>
  <c r="BK155"/>
  <c r="J147"/>
  <c r="J133"/>
  <c r="BK126"/>
  <c i="5" r="J203"/>
  <c r="J197"/>
  <c r="BK187"/>
  <c r="J182"/>
  <c r="BK179"/>
  <c r="BK167"/>
  <c r="BK161"/>
  <c r="J151"/>
  <c r="J144"/>
  <c r="J142"/>
  <c r="BK139"/>
  <c r="J132"/>
  <c r="BK124"/>
  <c r="J201"/>
  <c r="J193"/>
  <c r="BK186"/>
  <c r="BK178"/>
  <c r="BK169"/>
  <c r="J163"/>
  <c r="J156"/>
  <c r="BK152"/>
  <c r="J147"/>
  <c r="J133"/>
  <c r="J128"/>
  <c r="J199"/>
  <c r="J189"/>
  <c r="J167"/>
  <c r="J160"/>
  <c r="BK153"/>
  <c r="J152"/>
  <c r="J140"/>
  <c r="BK129"/>
  <c r="J205"/>
  <c r="J200"/>
  <c r="BK190"/>
  <c r="J185"/>
  <c r="BK180"/>
  <c r="J161"/>
  <c r="BK151"/>
  <c r="BK144"/>
  <c r="J131"/>
  <c r="J126"/>
  <c i="6" r="BK297"/>
  <c r="J292"/>
  <c r="BK290"/>
  <c r="BK276"/>
  <c r="BK266"/>
  <c r="BK262"/>
  <c r="J255"/>
  <c r="J251"/>
  <c r="J247"/>
  <c r="BK241"/>
  <c r="BK235"/>
  <c r="BK227"/>
  <c r="BK219"/>
  <c r="BK211"/>
  <c r="J202"/>
  <c r="J198"/>
  <c r="J190"/>
  <c r="J176"/>
  <c r="BK175"/>
  <c r="BK173"/>
  <c r="BK172"/>
  <c r="BK171"/>
  <c r="BK167"/>
  <c r="J166"/>
  <c r="J165"/>
  <c r="BK164"/>
  <c r="J162"/>
  <c r="J160"/>
  <c r="J156"/>
  <c r="BK155"/>
  <c r="J148"/>
  <c r="BK144"/>
  <c r="BK139"/>
  <c r="J136"/>
  <c r="BK131"/>
  <c r="J127"/>
  <c r="J295"/>
  <c r="J285"/>
  <c r="BK281"/>
  <c r="J271"/>
  <c r="J262"/>
  <c r="J253"/>
  <c r="BK234"/>
  <c r="J226"/>
  <c r="BK216"/>
  <c r="BK204"/>
  <c r="BK194"/>
  <c r="J186"/>
  <c r="BK177"/>
  <c r="BK166"/>
  <c r="BK161"/>
  <c r="BK159"/>
  <c r="BK152"/>
  <c r="J145"/>
  <c r="J140"/>
  <c r="J302"/>
  <c r="J289"/>
  <c r="BK280"/>
  <c r="J272"/>
  <c r="J266"/>
  <c r="BK261"/>
  <c r="BK255"/>
  <c r="BK247"/>
  <c r="BK237"/>
  <c r="J228"/>
  <c r="J223"/>
  <c r="J212"/>
  <c r="BK206"/>
  <c r="J194"/>
  <c r="J183"/>
  <c r="J172"/>
  <c r="BK165"/>
  <c r="J155"/>
  <c r="J147"/>
  <c r="BK141"/>
  <c r="J131"/>
  <c r="BK296"/>
  <c r="BK288"/>
  <c r="J279"/>
  <c r="BK272"/>
  <c r="BK258"/>
  <c r="BK248"/>
  <c r="J241"/>
  <c r="J237"/>
  <c r="J229"/>
  <c r="J218"/>
  <c r="BK213"/>
  <c r="J197"/>
  <c r="J191"/>
  <c r="J182"/>
  <c r="J170"/>
  <c r="J161"/>
  <c r="BK150"/>
  <c r="BK134"/>
  <c i="2" l="1" r="T124"/>
  <c r="T123"/>
  <c r="P131"/>
  <c r="R139"/>
  <c r="R205"/>
  <c i="3" r="P125"/>
  <c r="R131"/>
  <c r="P159"/>
  <c r="BK178"/>
  <c r="J178"/>
  <c r="J102"/>
  <c r="P187"/>
  <c i="4" r="BK123"/>
  <c r="J123"/>
  <c r="J98"/>
  <c r="BK178"/>
  <c r="J178"/>
  <c r="J99"/>
  <c r="P186"/>
  <c r="P193"/>
  <c i="5" r="BK123"/>
  <c r="BK176"/>
  <c r="J176"/>
  <c r="J99"/>
  <c r="BK184"/>
  <c r="J184"/>
  <c r="J100"/>
  <c r="R191"/>
  <c i="6" r="R126"/>
  <c r="P178"/>
  <c r="P185"/>
  <c r="R203"/>
  <c r="R222"/>
  <c r="P273"/>
  <c r="P293"/>
  <c i="2" r="P124"/>
  <c r="P123"/>
  <c r="R131"/>
  <c r="R130"/>
  <c r="BK139"/>
  <c r="J139"/>
  <c r="J101"/>
  <c r="P205"/>
  <c i="3" r="BK125"/>
  <c r="BK131"/>
  <c r="J131"/>
  <c r="J100"/>
  <c r="BK159"/>
  <c r="J159"/>
  <c r="J101"/>
  <c r="T178"/>
  <c r="R187"/>
  <c i="4" r="T123"/>
  <c r="T178"/>
  <c r="R186"/>
  <c r="R193"/>
  <c i="5" r="R123"/>
  <c r="R122"/>
  <c r="R121"/>
  <c r="R176"/>
  <c r="R184"/>
  <c r="BK191"/>
  <c r="J191"/>
  <c r="J101"/>
  <c i="6" r="BK126"/>
  <c r="BK178"/>
  <c r="J178"/>
  <c r="J99"/>
  <c r="T178"/>
  <c r="BK203"/>
  <c r="J203"/>
  <c r="J101"/>
  <c r="T203"/>
  <c r="T222"/>
  <c r="BK293"/>
  <c r="J293"/>
  <c r="J104"/>
  <c i="2" r="R124"/>
  <c r="R123"/>
  <c r="BK131"/>
  <c r="J131"/>
  <c r="J100"/>
  <c r="T139"/>
  <c r="T205"/>
  <c i="3" r="T125"/>
  <c r="P131"/>
  <c r="P130"/>
  <c r="R159"/>
  <c r="P178"/>
  <c r="T187"/>
  <c i="4" r="P123"/>
  <c r="P122"/>
  <c r="P121"/>
  <c i="1" r="AU97"/>
  <c i="4" r="P178"/>
  <c r="BK186"/>
  <c r="J186"/>
  <c r="J100"/>
  <c r="BK193"/>
  <c r="J193"/>
  <c r="J101"/>
  <c i="5" r="P123"/>
  <c r="P176"/>
  <c r="P184"/>
  <c r="P191"/>
  <c i="6" r="P126"/>
  <c r="R178"/>
  <c r="R185"/>
  <c r="P203"/>
  <c r="P222"/>
  <c r="R273"/>
  <c r="R293"/>
  <c i="2" r="BK124"/>
  <c r="J124"/>
  <c r="J98"/>
  <c r="T131"/>
  <c r="T130"/>
  <c r="P139"/>
  <c r="BK205"/>
  <c r="J205"/>
  <c r="J102"/>
  <c i="3" r="R125"/>
  <c r="T131"/>
  <c r="T159"/>
  <c r="R178"/>
  <c r="BK187"/>
  <c r="J187"/>
  <c r="J103"/>
  <c i="4" r="R123"/>
  <c r="R122"/>
  <c r="R121"/>
  <c r="R178"/>
  <c r="T186"/>
  <c r="T193"/>
  <c i="5" r="T123"/>
  <c r="T122"/>
  <c r="T121"/>
  <c r="T176"/>
  <c r="T184"/>
  <c r="T191"/>
  <c i="6" r="T126"/>
  <c r="BK185"/>
  <c r="J185"/>
  <c r="J100"/>
  <c r="T185"/>
  <c r="BK222"/>
  <c r="J222"/>
  <c r="J102"/>
  <c r="BK273"/>
  <c r="J273"/>
  <c r="J103"/>
  <c r="T273"/>
  <c r="T293"/>
  <c r="F92"/>
  <c r="E114"/>
  <c r="F120"/>
  <c r="BF127"/>
  <c r="BF129"/>
  <c r="BF131"/>
  <c r="BF137"/>
  <c r="BF138"/>
  <c r="BF139"/>
  <c r="BF150"/>
  <c r="BF160"/>
  <c r="BF161"/>
  <c r="BF170"/>
  <c r="BF173"/>
  <c r="BF180"/>
  <c r="BF181"/>
  <c r="BF190"/>
  <c r="BF201"/>
  <c r="BF207"/>
  <c r="BF213"/>
  <c r="BF215"/>
  <c r="BF220"/>
  <c r="BF221"/>
  <c r="BF223"/>
  <c r="BF228"/>
  <c r="BF238"/>
  <c r="BF239"/>
  <c r="BF241"/>
  <c r="BF242"/>
  <c r="BF248"/>
  <c r="BF249"/>
  <c r="BF251"/>
  <c r="BF257"/>
  <c r="BF259"/>
  <c r="BF262"/>
  <c r="BF265"/>
  <c r="BF267"/>
  <c r="BF270"/>
  <c r="BF279"/>
  <c r="BF280"/>
  <c r="BF282"/>
  <c r="BF288"/>
  <c r="BF291"/>
  <c r="BF292"/>
  <c r="BF296"/>
  <c i="5" r="J123"/>
  <c r="J98"/>
  <c i="6" r="BF132"/>
  <c r="BF141"/>
  <c r="BF142"/>
  <c r="BF153"/>
  <c r="BF154"/>
  <c r="BF166"/>
  <c r="BF167"/>
  <c r="BF169"/>
  <c r="BF176"/>
  <c r="BF182"/>
  <c r="BF187"/>
  <c r="BF191"/>
  <c r="BF194"/>
  <c r="BF195"/>
  <c r="BF199"/>
  <c r="BF206"/>
  <c r="BF208"/>
  <c r="BF210"/>
  <c r="BF212"/>
  <c r="BF214"/>
  <c r="BF216"/>
  <c r="BF217"/>
  <c r="BF224"/>
  <c r="BF226"/>
  <c r="BF227"/>
  <c r="BF230"/>
  <c r="BF237"/>
  <c r="BF243"/>
  <c r="BF244"/>
  <c r="BF245"/>
  <c r="BF250"/>
  <c r="BF252"/>
  <c r="BF255"/>
  <c r="BF258"/>
  <c r="BF269"/>
  <c r="BF271"/>
  <c r="BF275"/>
  <c r="BF276"/>
  <c r="BF277"/>
  <c r="BF297"/>
  <c r="BF299"/>
  <c r="BF300"/>
  <c r="BF302"/>
  <c r="J92"/>
  <c r="J120"/>
  <c r="BF133"/>
  <c r="BF143"/>
  <c r="BF144"/>
  <c r="BF149"/>
  <c r="BF151"/>
  <c r="BF155"/>
  <c r="BF157"/>
  <c r="BF158"/>
  <c r="BF159"/>
  <c r="BF163"/>
  <c r="BF165"/>
  <c r="BF174"/>
  <c r="BF175"/>
  <c r="BF179"/>
  <c r="BF183"/>
  <c r="BF184"/>
  <c r="BF188"/>
  <c r="BF193"/>
  <c r="BF196"/>
  <c r="BF198"/>
  <c r="BF200"/>
  <c r="BF204"/>
  <c r="BF211"/>
  <c r="BF229"/>
  <c r="BF231"/>
  <c r="BF232"/>
  <c r="BF234"/>
  <c r="BF254"/>
  <c r="BF261"/>
  <c r="BF274"/>
  <c r="BF284"/>
  <c r="BF285"/>
  <c r="BF287"/>
  <c r="BF294"/>
  <c r="BF295"/>
  <c r="BF298"/>
  <c r="J89"/>
  <c r="BF128"/>
  <c r="BF130"/>
  <c r="BF134"/>
  <c r="BF135"/>
  <c r="BF136"/>
  <c r="BF140"/>
  <c r="BF145"/>
  <c r="BF146"/>
  <c r="BF147"/>
  <c r="BF148"/>
  <c r="BF152"/>
  <c r="BF156"/>
  <c r="BF162"/>
  <c r="BF164"/>
  <c r="BF168"/>
  <c r="BF171"/>
  <c r="BF172"/>
  <c r="BF177"/>
  <c r="BF186"/>
  <c r="BF189"/>
  <c r="BF192"/>
  <c r="BF197"/>
  <c r="BF202"/>
  <c r="BF205"/>
  <c r="BF209"/>
  <c r="BF218"/>
  <c r="BF219"/>
  <c r="BF225"/>
  <c r="BF233"/>
  <c r="BF235"/>
  <c r="BF236"/>
  <c r="BF240"/>
  <c r="BF246"/>
  <c r="BF247"/>
  <c r="BF253"/>
  <c r="BF256"/>
  <c r="BF260"/>
  <c r="BF263"/>
  <c r="BF264"/>
  <c r="BF266"/>
  <c r="BF268"/>
  <c r="BF272"/>
  <c r="BF278"/>
  <c r="BF281"/>
  <c r="BF283"/>
  <c r="BF286"/>
  <c r="BF289"/>
  <c r="BF290"/>
  <c r="BF301"/>
  <c i="4" r="BK122"/>
  <c r="J122"/>
  <c r="J97"/>
  <c i="5" r="J89"/>
  <c r="J92"/>
  <c r="F118"/>
  <c r="BF129"/>
  <c r="BF130"/>
  <c r="BF131"/>
  <c r="BF150"/>
  <c r="BF157"/>
  <c r="BF158"/>
  <c r="BF161"/>
  <c r="BF172"/>
  <c r="BF182"/>
  <c r="BF186"/>
  <c r="BF193"/>
  <c r="BF203"/>
  <c r="BF204"/>
  <c r="BF125"/>
  <c r="BF135"/>
  <c r="BF144"/>
  <c r="BF145"/>
  <c r="BF147"/>
  <c r="BF148"/>
  <c r="BF149"/>
  <c r="BF151"/>
  <c r="BF168"/>
  <c r="BF175"/>
  <c r="BF183"/>
  <c r="BF188"/>
  <c r="BF196"/>
  <c r="BF199"/>
  <c r="BF206"/>
  <c r="BF209"/>
  <c r="E85"/>
  <c r="F91"/>
  <c r="J117"/>
  <c r="BF126"/>
  <c r="BF132"/>
  <c r="BF133"/>
  <c r="BF134"/>
  <c r="BF138"/>
  <c r="BF146"/>
  <c r="BF153"/>
  <c r="BF155"/>
  <c r="BF162"/>
  <c r="BF163"/>
  <c r="BF169"/>
  <c r="BF174"/>
  <c r="BF178"/>
  <c r="BF180"/>
  <c r="BF187"/>
  <c r="BF192"/>
  <c r="BF195"/>
  <c r="BF200"/>
  <c r="BF205"/>
  <c r="BF207"/>
  <c r="BF124"/>
  <c r="BF127"/>
  <c r="BF128"/>
  <c r="BF136"/>
  <c r="BF137"/>
  <c r="BF139"/>
  <c r="BF140"/>
  <c r="BF141"/>
  <c r="BF142"/>
  <c r="BF143"/>
  <c r="BF152"/>
  <c r="BF154"/>
  <c r="BF156"/>
  <c r="BF159"/>
  <c r="BF160"/>
  <c r="BF164"/>
  <c r="BF165"/>
  <c r="BF166"/>
  <c r="BF167"/>
  <c r="BF170"/>
  <c r="BF171"/>
  <c r="BF173"/>
  <c r="BF177"/>
  <c r="BF179"/>
  <c r="BF181"/>
  <c r="BF185"/>
  <c r="BF189"/>
  <c r="BF190"/>
  <c r="BF194"/>
  <c r="BF197"/>
  <c r="BF198"/>
  <c r="BF201"/>
  <c r="BF202"/>
  <c r="BF208"/>
  <c i="3" r="J125"/>
  <c r="J98"/>
  <c i="4" r="E85"/>
  <c r="J92"/>
  <c r="F117"/>
  <c r="BF124"/>
  <c r="BF129"/>
  <c r="BF132"/>
  <c r="BF133"/>
  <c r="BF141"/>
  <c r="BF144"/>
  <c r="BF149"/>
  <c r="BF150"/>
  <c r="BF161"/>
  <c r="BF170"/>
  <c r="BF172"/>
  <c r="BF176"/>
  <c r="BF179"/>
  <c r="BF181"/>
  <c r="BF182"/>
  <c r="BF189"/>
  <c r="BF194"/>
  <c r="BF199"/>
  <c r="BF201"/>
  <c r="BF206"/>
  <c r="BF210"/>
  <c i="3" r="BK130"/>
  <c r="J130"/>
  <c r="J99"/>
  <c i="4" r="F118"/>
  <c r="BF130"/>
  <c r="BF134"/>
  <c r="BF136"/>
  <c r="BF138"/>
  <c r="BF139"/>
  <c r="BF140"/>
  <c r="BF143"/>
  <c r="BF148"/>
  <c r="BF152"/>
  <c r="BF153"/>
  <c r="BF154"/>
  <c r="BF155"/>
  <c r="BF159"/>
  <c r="BF163"/>
  <c r="BF164"/>
  <c r="BF166"/>
  <c r="BF173"/>
  <c r="BF174"/>
  <c r="BF175"/>
  <c r="BF177"/>
  <c r="BF191"/>
  <c r="BF196"/>
  <c r="BF200"/>
  <c r="BF203"/>
  <c r="BF207"/>
  <c r="BF209"/>
  <c r="BF211"/>
  <c r="J89"/>
  <c r="J117"/>
  <c r="BF125"/>
  <c r="BF126"/>
  <c r="BF127"/>
  <c r="BF128"/>
  <c r="BF131"/>
  <c r="BF137"/>
  <c r="BF145"/>
  <c r="BF146"/>
  <c r="BF151"/>
  <c r="BF157"/>
  <c r="BF158"/>
  <c r="BF160"/>
  <c r="BF162"/>
  <c r="BF183"/>
  <c r="BF184"/>
  <c r="BF187"/>
  <c r="BF197"/>
  <c r="BF198"/>
  <c r="BF208"/>
  <c r="BF135"/>
  <c r="BF142"/>
  <c r="BF147"/>
  <c r="BF156"/>
  <c r="BF165"/>
  <c r="BF167"/>
  <c r="BF168"/>
  <c r="BF169"/>
  <c r="BF171"/>
  <c r="BF180"/>
  <c r="BF185"/>
  <c r="BF188"/>
  <c r="BF190"/>
  <c r="BF192"/>
  <c r="BF195"/>
  <c r="BF202"/>
  <c r="BF204"/>
  <c r="BF205"/>
  <c i="3" r="J89"/>
  <c r="F92"/>
  <c r="BF134"/>
  <c r="BF135"/>
  <c r="BF137"/>
  <c r="BF141"/>
  <c r="BF145"/>
  <c r="BF155"/>
  <c r="BF156"/>
  <c r="BF158"/>
  <c r="BF163"/>
  <c r="BF171"/>
  <c r="BF172"/>
  <c r="BF176"/>
  <c r="BF177"/>
  <c r="BF182"/>
  <c r="BF186"/>
  <c r="BF188"/>
  <c r="BF189"/>
  <c r="BF194"/>
  <c r="BF196"/>
  <c r="BF201"/>
  <c r="E85"/>
  <c r="J91"/>
  <c r="BF126"/>
  <c r="BF127"/>
  <c r="BF128"/>
  <c r="BF144"/>
  <c r="BF146"/>
  <c r="BF152"/>
  <c r="BF154"/>
  <c r="BF161"/>
  <c r="BF162"/>
  <c r="BF174"/>
  <c r="BF184"/>
  <c r="BF191"/>
  <c r="F91"/>
  <c r="BF129"/>
  <c r="BF132"/>
  <c r="BF140"/>
  <c r="BF147"/>
  <c r="BF148"/>
  <c r="BF151"/>
  <c r="BF153"/>
  <c r="BF157"/>
  <c r="BF164"/>
  <c r="BF165"/>
  <c r="BF167"/>
  <c r="BF170"/>
  <c r="BF179"/>
  <c r="BF180"/>
  <c r="BF181"/>
  <c r="BF183"/>
  <c r="BF185"/>
  <c r="BF193"/>
  <c r="BF198"/>
  <c r="BF199"/>
  <c r="BF200"/>
  <c r="J92"/>
  <c r="BF133"/>
  <c r="BF136"/>
  <c r="BF138"/>
  <c r="BF139"/>
  <c r="BF142"/>
  <c r="BF143"/>
  <c r="BF149"/>
  <c r="BF150"/>
  <c r="BF160"/>
  <c r="BF166"/>
  <c r="BF168"/>
  <c r="BF169"/>
  <c r="BF173"/>
  <c r="BF175"/>
  <c r="BF190"/>
  <c r="BF192"/>
  <c r="BF195"/>
  <c r="BF197"/>
  <c i="2" r="J89"/>
  <c r="E112"/>
  <c r="F119"/>
  <c r="BF132"/>
  <c r="BF136"/>
  <c r="BF138"/>
  <c r="BF156"/>
  <c r="BF160"/>
  <c r="BF188"/>
  <c r="BF196"/>
  <c r="BF200"/>
  <c r="BF125"/>
  <c r="BF129"/>
  <c r="BF140"/>
  <c r="BF210"/>
  <c r="BF218"/>
  <c r="BF148"/>
  <c r="BF172"/>
  <c r="BF206"/>
  <c r="BF164"/>
  <c r="BF180"/>
  <c r="BF204"/>
  <c r="BF214"/>
  <c r="BF219"/>
  <c r="F33"/>
  <c i="1" r="AZ95"/>
  <c i="3" r="F37"/>
  <c i="1" r="BD96"/>
  <c i="4" r="F37"/>
  <c i="1" r="BD97"/>
  <c i="5" r="F33"/>
  <c i="1" r="AZ98"/>
  <c i="6" r="J33"/>
  <c i="1" r="AV99"/>
  <c i="2" r="F37"/>
  <c i="1" r="BD95"/>
  <c i="3" r="F33"/>
  <c i="1" r="AZ96"/>
  <c i="4" r="F36"/>
  <c i="1" r="BC97"/>
  <c i="4" r="F33"/>
  <c i="1" r="AZ97"/>
  <c i="5" r="J33"/>
  <c i="1" r="AV98"/>
  <c i="6" r="F33"/>
  <c i="1" r="AZ99"/>
  <c i="2" r="F35"/>
  <c i="1" r="BB95"/>
  <c i="3" r="F35"/>
  <c i="1" r="BB96"/>
  <c i="3" r="J33"/>
  <c i="1" r="AV96"/>
  <c i="4" r="J33"/>
  <c i="1" r="AV97"/>
  <c i="5" r="F36"/>
  <c i="1" r="BC98"/>
  <c i="6" r="F36"/>
  <c i="1" r="BC99"/>
  <c i="6" r="F35"/>
  <c i="1" r="BB99"/>
  <c i="2" r="J33"/>
  <c i="1" r="AV95"/>
  <c i="2" r="F36"/>
  <c i="1" r="BC95"/>
  <c i="3" r="F36"/>
  <c i="1" r="BC96"/>
  <c i="4" r="F35"/>
  <c i="1" r="BB97"/>
  <c i="5" r="F37"/>
  <c i="1" r="BD98"/>
  <c i="5" r="F35"/>
  <c i="1" r="BB98"/>
  <c i="6" r="F37"/>
  <c i="1" r="BD99"/>
  <c i="6" l="1" r="P125"/>
  <c r="P124"/>
  <c i="1" r="AU99"/>
  <c i="6" r="BK125"/>
  <c r="J125"/>
  <c r="J97"/>
  <c i="5" r="BK122"/>
  <c r="J122"/>
  <c r="J97"/>
  <c r="P122"/>
  <c r="P121"/>
  <c i="1" r="AU98"/>
  <c i="2" r="R122"/>
  <c i="6" r="T125"/>
  <c r="T124"/>
  <c i="2" r="P130"/>
  <c r="P122"/>
  <c i="1" r="AU95"/>
  <c i="3" r="T130"/>
  <c r="T124"/>
  <c r="T123"/>
  <c i="4" r="T122"/>
  <c r="T121"/>
  <c i="6" r="R125"/>
  <c r="R124"/>
  <c i="3" r="R130"/>
  <c r="R124"/>
  <c r="R123"/>
  <c r="P124"/>
  <c r="P123"/>
  <c i="1" r="AU96"/>
  <c i="2" r="T122"/>
  <c r="BK123"/>
  <c r="J123"/>
  <c r="J97"/>
  <c i="6" r="J126"/>
  <c r="J98"/>
  <c i="2" r="BK130"/>
  <c r="J130"/>
  <c r="J99"/>
  <c i="4" r="BK121"/>
  <c r="J121"/>
  <c r="J96"/>
  <c i="3" r="BK124"/>
  <c r="J124"/>
  <c r="J97"/>
  <c i="2" r="F34"/>
  <c i="1" r="BA95"/>
  <c i="4" r="J34"/>
  <c i="1" r="AW97"/>
  <c r="AT97"/>
  <c i="6" r="J34"/>
  <c i="1" r="AW99"/>
  <c r="AT99"/>
  <c i="2" r="J34"/>
  <c i="1" r="AW95"/>
  <c r="AT95"/>
  <c i="4" r="F34"/>
  <c i="1" r="BA97"/>
  <c i="6" r="F34"/>
  <c i="1" r="BA99"/>
  <c i="3" r="J34"/>
  <c i="1" r="AW96"/>
  <c r="AT96"/>
  <c i="5" r="J34"/>
  <c i="1" r="AW98"/>
  <c r="AT98"/>
  <c r="BD94"/>
  <c r="W33"/>
  <c r="AZ94"/>
  <c r="W29"/>
  <c i="3" r="F34"/>
  <c i="1" r="BA96"/>
  <c i="5" r="F34"/>
  <c i="1" r="BA98"/>
  <c r="BB94"/>
  <c r="W31"/>
  <c r="BC94"/>
  <c r="W32"/>
  <c i="5" l="1" r="BK121"/>
  <c r="J121"/>
  <c r="J96"/>
  <c i="6" r="BK124"/>
  <c r="J124"/>
  <c r="J96"/>
  <c i="2" r="BK122"/>
  <c r="J122"/>
  <c r="J96"/>
  <c i="3" r="BK123"/>
  <c r="J123"/>
  <c i="1" r="AU94"/>
  <c i="3" r="J30"/>
  <c i="1" r="AG96"/>
  <c r="AY94"/>
  <c r="BA94"/>
  <c r="W30"/>
  <c i="4" r="J30"/>
  <c i="1" r="AG97"/>
  <c r="AN97"/>
  <c r="AX94"/>
  <c r="AV94"/>
  <c r="AK29"/>
  <c i="4" l="1" r="J39"/>
  <c i="3" r="J39"/>
  <c r="J96"/>
  <c i="1" r="AN96"/>
  <c i="6" r="J30"/>
  <c i="1" r="AG99"/>
  <c i="5" r="J30"/>
  <c i="1" r="AG98"/>
  <c r="AN98"/>
  <c r="AW94"/>
  <c r="AK30"/>
  <c i="2" r="J30"/>
  <c i="1" r="AG95"/>
  <c i="6" l="1" r="J39"/>
  <c i="2" r="J39"/>
  <c i="5" r="J39"/>
  <c i="1" r="AN99"/>
  <c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<sst xmlns="http://schemas.openxmlformats.org/spreadsheetml/2006/main">
  <si>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</si>
  <si>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</si>
  <si>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</si>
  <si>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</si>
  <si>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{72640b85-7fd1-4e77-96d4-1c81f9c8ab50}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</si>
  <si>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</si>
  <si>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</si>
  <si>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</si>
  <si>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</si>
  <si>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</si>
  <si>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</si>
  <si>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</si>
  <si>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</si>
  <si>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</si>
  <si>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</si>
  <si>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ATP5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</si>
  <si>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</si>
  <si>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</si>
  <si>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Zkvalitnění pobytového zařízení DD Tmavý Důl - elektroinstalace</t>
  </si>
  <si>
    <t>KSO:</t>
  </si>
  <si>
    <t>CC-CZ:</t>
  </si>
  <si>
    <t>Místo:</t>
  </si>
  <si>
    <t>Tmavý Důl</t>
  </si>
  <si>
    <t>Datum:</t>
  </si>
  <si>
    <t>27. 9. 2022</t>
  </si>
  <si>
    <t>Zadavatel:</t>
  </si>
  <si>
    <t>IČ:</t>
  </si>
  <si>
    <t>Královéhradecký kraj, Pivovarské nám. 1245, HK</t>
  </si>
  <si>
    <t>DIČ:</t>
  </si>
  <si>
    <t>Uchazeč:</t>
  </si>
  <si>
    <t>Vyplň údaj</t>
  </si>
  <si>
    <t>Projektant:</t>
  </si>
  <si>
    <t>Ateliér Pavlíček, Rooseveltova 2855,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</si>
  <si>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</si>
  <si>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</si>
  <si>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</si>
  <si>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</si>
  <si>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</si>
  <si>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</si>
  <si>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</si>
  <si>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</si>
  <si>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</si>
  <si>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</si>
  <si>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</si>
  <si>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</si>
  <si>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</si>
  <si>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</si>
  <si>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</si>
  <si>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</si>
  <si>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</si>
  <si>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</si>
  <si>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</si>
  <si>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</si>
  <si>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</si>
  <si>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</si>
  <si>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</si>
  <si>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</si>
  <si>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</si>
  <si>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</si>
  <si>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</si>
  <si>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</si>
  <si>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</si>
  <si>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</si>
  <si>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</si>
  <si>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</si>
  <si>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</si>
  <si>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</si>
  <si>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</si>
  <si>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</si>
  <si>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</si>
  <si>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</si>
  <si>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</si>
  <si>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</si>
  <si>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</si>
  <si>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</si>
  <si>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</si>
  <si>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</si>
  <si>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</si>
  <si>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</si>
  <si>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</si>
  <si>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</si>
  <si>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</si>
  <si>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</si>
  <si>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</t>
  </si>
  <si>
    <t>{9fa59962-d719-4f41-b37a-26397ec4c548}</t>
  </si>
  <si>
    <t>2</t>
  </si>
  <si>
    <t>EPS</t>
  </si>
  <si>
    <t>{408fa439-6f2a-4778-8c43-31675588c890}</t>
  </si>
  <si>
    <t>31</t>
  </si>
  <si>
    <t>Komunikační systém - 2.ODD</t>
  </si>
  <si>
    <t>{bf1f479f-90ca-488a-bb45-0ae4de6a9ae4}</t>
  </si>
  <si>
    <t>32</t>
  </si>
  <si>
    <t>Komunikační systém - 3.ODD</t>
  </si>
  <si>
    <t>{3c8f9bdb-5f06-4ce8-af98-e31d621f2fca}</t>
  </si>
  <si>
    <t>4</t>
  </si>
  <si>
    <t>Elektroinstalace</t>
  </si>
  <si>
    <t>{6ad67b77-ff5e-4245-a512-836c04f57aa0}</t>
  </si>
  <si>
    <t>fig11</t>
  </si>
  <si>
    <t>SDK příčka tl. 100 mm 1xAKU 12,5 mm</t>
  </si>
  <si>
    <t>9,056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</si>
  <si>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</si>
  <si>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</si>
  <si>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</si>
  <si>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</si>
  <si>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</si>
  <si>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</si>
  <si>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</si>
  <si>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</si>
  <si>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</si>
  <si>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</si>
  <si>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</si>
  <si>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</si>
  <si>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</si>
  <si>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</si>
  <si>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</si>
  <si>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</si>
  <si>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</si>
  <si>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</si>
  <si>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</si>
  <si>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</si>
  <si>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</si>
  <si>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</si>
  <si>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</si>
  <si>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</si>
  <si>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</si>
  <si>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</si>
  <si>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</si>
  <si>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</si>
  <si>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</si>
  <si>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</si>
  <si>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</si>
  <si>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</si>
  <si>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</si>
  <si>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953941516</t>
  </si>
  <si>
    <t>Osazování kovových konzol nebo kotev pro záclonové kryty, radiátorové držáky apod.</t>
  </si>
  <si>
    <t>kus</t>
  </si>
  <si>
    <t>CS ÚRS 2022 02</t>
  </si>
  <si>
    <t>-521161149</t>
  </si>
  <si>
    <t>VV</t>
  </si>
  <si>
    <t xml:space="preserve">1                                      "2. oddělení"</t>
  </si>
  <si>
    <t xml:space="preserve">1                                      "3. oddělení"</t>
  </si>
  <si>
    <t xml:space="preserve">Mezisoučet                           "O2"</t>
  </si>
  <si>
    <t>3</t>
  </si>
  <si>
    <t>M</t>
  </si>
  <si>
    <t>484410011</t>
  </si>
  <si>
    <t>držák na televizi - O2</t>
  </si>
  <si>
    <t>kpl</t>
  </si>
  <si>
    <t>8</t>
  </si>
  <si>
    <t>-1268832462</t>
  </si>
  <si>
    <t>PSV</t>
  </si>
  <si>
    <t>Práce a dodávky PSV</t>
  </si>
  <si>
    <t>763</t>
  </si>
  <si>
    <t>Konstrukce suché výstavby</t>
  </si>
  <si>
    <t>763111361</t>
  </si>
  <si>
    <t>SDK příčka tl 100 mm profil CW+UW 75 desky 1x akustická 12,5 s izolací EI 45 Rw do 50 dB</t>
  </si>
  <si>
    <t>m2</t>
  </si>
  <si>
    <t>16</t>
  </si>
  <si>
    <t>1789191212</t>
  </si>
  <si>
    <t xml:space="preserve">4,18*2,45-1,45*1,97*2                       "2.oddělení"</t>
  </si>
  <si>
    <t xml:space="preserve">4,18*2,45-1,45*1,97*2                       "3.oddělení"</t>
  </si>
  <si>
    <t>Mezisoučet</t>
  </si>
  <si>
    <t>763111717</t>
  </si>
  <si>
    <t>SDK příčka základní penetrační nátěr (oboustranně)</t>
  </si>
  <si>
    <t>-964034552</t>
  </si>
  <si>
    <t>5</t>
  </si>
  <si>
    <t>998763302</t>
  </si>
  <si>
    <t>Přesun hmot tonážní pro sádrokartonové konstrukce v objektech v přes 6 do 12 m</t>
  </si>
  <si>
    <t>t</t>
  </si>
  <si>
    <t>-69602299</t>
  </si>
  <si>
    <t>766</t>
  </si>
  <si>
    <t>Konstrukce truhlářské</t>
  </si>
  <si>
    <t>6</t>
  </si>
  <si>
    <t>766660173</t>
  </si>
  <si>
    <t>Montáž dveřních křídel otvíravých dvoukřídlových š do 1,45 m do obložkové zárubně</t>
  </si>
  <si>
    <t>-819947199</t>
  </si>
  <si>
    <t xml:space="preserve">1                                  "1 - 2.oddělení"</t>
  </si>
  <si>
    <t xml:space="preserve">1                                  "1 - 3.oddělení"</t>
  </si>
  <si>
    <t xml:space="preserve">Mezisoučet                           "1"</t>
  </si>
  <si>
    <t xml:space="preserve">1                                  "2 - 2.oddělení"</t>
  </si>
  <si>
    <t xml:space="preserve">1                                  "2 - 3.oddělení"</t>
  </si>
  <si>
    <t xml:space="preserve">Mezisoučet                           "2"</t>
  </si>
  <si>
    <t>Součet</t>
  </si>
  <si>
    <t>7</t>
  </si>
  <si>
    <t>611621151</t>
  </si>
  <si>
    <t>dveře dvoukřídlé dřevotřískové povrch laminátový plné 1450x1970-2100mm - ozn.1 a 2</t>
  </si>
  <si>
    <t>-695205337</t>
  </si>
  <si>
    <t>766660720</t>
  </si>
  <si>
    <t>Osazení větrací mřížky s vyříznutím otvoru</t>
  </si>
  <si>
    <t>-1788093258</t>
  </si>
  <si>
    <t xml:space="preserve">1*2                                  "1 - 2.oddělení"</t>
  </si>
  <si>
    <t xml:space="preserve">1*2                                  "1 - 3.oddělení"</t>
  </si>
  <si>
    <t>42972106</t>
  </si>
  <si>
    <t>mřížka větrací do dřeva kovová 80x400mm</t>
  </si>
  <si>
    <t>330568543</t>
  </si>
  <si>
    <t>10</t>
  </si>
  <si>
    <t>766660728</t>
  </si>
  <si>
    <t>Montáž dveřního interiérového kování - zámku</t>
  </si>
  <si>
    <t>-588709045</t>
  </si>
  <si>
    <t>11</t>
  </si>
  <si>
    <t>766660729</t>
  </si>
  <si>
    <t>Montáž dveřního interiérového kování - štítku s klikou</t>
  </si>
  <si>
    <t>1065631868</t>
  </si>
  <si>
    <t>12</t>
  </si>
  <si>
    <t>766682121</t>
  </si>
  <si>
    <t>Montáž zárubní obložkových pro dveře dvoukřídlové tl stěny do 170 mm</t>
  </si>
  <si>
    <t>-2123530224</t>
  </si>
  <si>
    <t>13</t>
  </si>
  <si>
    <t>61182329</t>
  </si>
  <si>
    <t>zárubeň dvoukřídlá obložková s laminátovým povrchem tl stěny 60-150mm rozměru 1250-1850/1970, 2100mm</t>
  </si>
  <si>
    <t>816894465</t>
  </si>
  <si>
    <t>14</t>
  </si>
  <si>
    <t>766692115</t>
  </si>
  <si>
    <t>Montáž záclonových krytů povrchově upravených dl přes 3,60 m</t>
  </si>
  <si>
    <t>-655083025</t>
  </si>
  <si>
    <t xml:space="preserve">Mezisoučet                           "O1"</t>
  </si>
  <si>
    <t>611000001</t>
  </si>
  <si>
    <t>garnýž dřevěná včetně shrnovacího textilního závěsu - O1</t>
  </si>
  <si>
    <t>243513560</t>
  </si>
  <si>
    <t>998766102</t>
  </si>
  <si>
    <t>Přesun hmot tonážní pro kce truhlářské v objektech v přes 6 do 12 m</t>
  </si>
  <si>
    <t>-84044406</t>
  </si>
  <si>
    <t>767</t>
  </si>
  <si>
    <t>Konstrukce zámečnické</t>
  </si>
  <si>
    <t>17</t>
  </si>
  <si>
    <t>7671631011</t>
  </si>
  <si>
    <t xml:space="preserve">Úprava  kovového zábradlí a branky na schodišti pro osazení elektrického otvírače - Z1</t>
  </si>
  <si>
    <t>782983763</t>
  </si>
  <si>
    <t xml:space="preserve">6                                      "2. oddělení"</t>
  </si>
  <si>
    <t xml:space="preserve">6                                      "3. oddělení"</t>
  </si>
  <si>
    <t xml:space="preserve">Mezisoučet                           "Z1"</t>
  </si>
  <si>
    <t>18</t>
  </si>
  <si>
    <t>549260001</t>
  </si>
  <si>
    <t>elektrický otvírač - Z1</t>
  </si>
  <si>
    <t>-782571585</t>
  </si>
  <si>
    <t>19</t>
  </si>
  <si>
    <t>7676479111</t>
  </si>
  <si>
    <t>Oprava a údržba dveří - výměna zámku protipožárních dveří</t>
  </si>
  <si>
    <t>-1046831207</t>
  </si>
  <si>
    <t xml:space="preserve">2+3+3+1                                      "2. oddělení"</t>
  </si>
  <si>
    <t xml:space="preserve">3+3+1+1                                      "3. oddělení"</t>
  </si>
  <si>
    <t xml:space="preserve">Mezisoučet                           "Z2"</t>
  </si>
  <si>
    <t>20</t>
  </si>
  <si>
    <t>549260041</t>
  </si>
  <si>
    <t>zámek - vložka pro systém generálního klíče - Z2</t>
  </si>
  <si>
    <t>660913510</t>
  </si>
  <si>
    <t>998767102</t>
  </si>
  <si>
    <t>Přesun hmot tonážní pro zámečnické konstrukce v objektech v přes 6 do 12 m</t>
  </si>
  <si>
    <t>986848346</t>
  </si>
  <si>
    <t>2 - EPS</t>
  </si>
  <si>
    <t xml:space="preserve"> </t>
  </si>
  <si>
    <t>M - Práce a dodávky M</t>
  </si>
  <si>
    <t xml:space="preserve">    2192-M - Ostatní</t>
  </si>
  <si>
    <t xml:space="preserve">    21-M - Elektromontáže</t>
  </si>
  <si>
    <t xml:space="preserve">      D1 - Dodávka zařízení EPS</t>
  </si>
  <si>
    <t xml:space="preserve">      D2 - Montáž zařízení EPS</t>
  </si>
  <si>
    <t xml:space="preserve">      D3 - Dodávky kabelových rozvodů</t>
  </si>
  <si>
    <t xml:space="preserve">      D4 - Montáž kabelových rozvodů</t>
  </si>
  <si>
    <t>Práce a dodávky M</t>
  </si>
  <si>
    <t>2192-M</t>
  </si>
  <si>
    <t>Ostatní</t>
  </si>
  <si>
    <t>999999061</t>
  </si>
  <si>
    <t>Zpracování výrobní dokumentace</t>
  </si>
  <si>
    <t>256</t>
  </si>
  <si>
    <t>64</t>
  </si>
  <si>
    <t>-942177337</t>
  </si>
  <si>
    <t>999999064</t>
  </si>
  <si>
    <t>Zkušební provoz</t>
  </si>
  <si>
    <t>480025645</t>
  </si>
  <si>
    <t>999999065</t>
  </si>
  <si>
    <t>Revize</t>
  </si>
  <si>
    <t>485183541</t>
  </si>
  <si>
    <t>999999066</t>
  </si>
  <si>
    <t>Koordinační funkční zkouška</t>
  </si>
  <si>
    <t>-1025824712</t>
  </si>
  <si>
    <t>21-M</t>
  </si>
  <si>
    <t>Elektromontáže</t>
  </si>
  <si>
    <t>D1</t>
  </si>
  <si>
    <t>Dodávka zařízení EPS</t>
  </si>
  <si>
    <t>B6-X2A-C</t>
  </si>
  <si>
    <t>B6 Integral CXF základní verze skříň vč. interního panelu B9-CII, 2 kruhy</t>
  </si>
  <si>
    <t>ks</t>
  </si>
  <si>
    <t>MAPTXT-RA CS01</t>
  </si>
  <si>
    <t>MAP výměnné popisné pole na ovládací panel - česky</t>
  </si>
  <si>
    <t>SD-CARD</t>
  </si>
  <si>
    <t>SD karta 1GB</t>
  </si>
  <si>
    <t>B6-NET2-FXS</t>
  </si>
  <si>
    <t>B6-NET2-FXS síťová karta 2x 100Base-FXS, 1x 100Base-TX, 1x RS485</t>
  </si>
  <si>
    <t>AKKU 17</t>
  </si>
  <si>
    <t>Baterie 12 V / 17 Ah</t>
  </si>
  <si>
    <t>B8-MMI-CIP</t>
  </si>
  <si>
    <t>B8 externí plnohodnotný ovládací panel v plastovém krytu, redundantní sběrnice, bez výměnného popisného pole</t>
  </si>
  <si>
    <t>MAPTXT CS01</t>
  </si>
  <si>
    <t>B5-EPI-FPCZ</t>
  </si>
  <si>
    <t>B5 OPPO CZ-EPI dle DIN 14661, vč. skříně</t>
  </si>
  <si>
    <t>KTPO</t>
  </si>
  <si>
    <t>Klíčový trezor PO</t>
  </si>
  <si>
    <t>SOLEX 10 RT</t>
  </si>
  <si>
    <t>Maják Solex 10, červený kryt, červený záblesk, IP65</t>
  </si>
  <si>
    <t>MTD 533X</t>
  </si>
  <si>
    <t>Multisenzorový hlásič, integrovaný zkratový izolátor, autodetekce znečistění, IP44</t>
  </si>
  <si>
    <t>22</t>
  </si>
  <si>
    <t>USB 502-6</t>
  </si>
  <si>
    <t>Patice hlásiče základní provedení</t>
  </si>
  <si>
    <t>24</t>
  </si>
  <si>
    <t>S USB501</t>
  </si>
  <si>
    <t>Popisný štítek pro patici bodových hlásičů</t>
  </si>
  <si>
    <t>26</t>
  </si>
  <si>
    <t>BX-UPI</t>
  </si>
  <si>
    <t>Paralelní optický indikátor, červený</t>
  </si>
  <si>
    <t>28</t>
  </si>
  <si>
    <t>RAL 730RHE</t>
  </si>
  <si>
    <t>Kryt paralelního optického indikátoru</t>
  </si>
  <si>
    <t>30</t>
  </si>
  <si>
    <t>MCP535X-1</t>
  </si>
  <si>
    <t>Tlačítkový manulání hlásič typu B, integrovaný zkratový izolátor, RAL 3001</t>
  </si>
  <si>
    <t>MCP535 AK</t>
  </si>
  <si>
    <t>Popiska pro manuální tlačítkový hlásič typu B se symbolem "ruky"</t>
  </si>
  <si>
    <t>34</t>
  </si>
  <si>
    <t>BX-IOM</t>
  </si>
  <si>
    <t>Vstupně/výstupní modul, 1 monitorovaný výstup, 1 monitorovaný vstup pro připojení bezpotenciálových kontaktů, 1 optočlenem oddělený napěťový vstup pro monitorování externího zdroje napětí, integrovaný zkratový izolátor</t>
  </si>
  <si>
    <t>36</t>
  </si>
  <si>
    <t>23</t>
  </si>
  <si>
    <t>GEH MOD IP66</t>
  </si>
  <si>
    <t>Krabice pro moduly IP66 / rozměry: 94 x 94 x 57 mm</t>
  </si>
  <si>
    <t>38</t>
  </si>
  <si>
    <t>BX-REL4</t>
  </si>
  <si>
    <t>Výstupní reléový modul, 4 reléové bistabilní výstupy 230V/2A/60W s programovatelnou funkcí fail-safe, integrovaný zkratový izolátor</t>
  </si>
  <si>
    <t>40</t>
  </si>
  <si>
    <t>25</t>
  </si>
  <si>
    <t>GEH MOD2 IP66</t>
  </si>
  <si>
    <t>Krabice pro moduly IP66 / rozměry: 130 x 94 x 57 mm</t>
  </si>
  <si>
    <t>42</t>
  </si>
  <si>
    <t>MM SN M20</t>
  </si>
  <si>
    <t>Záslepka PG 16</t>
  </si>
  <si>
    <t>44</t>
  </si>
  <si>
    <t>27</t>
  </si>
  <si>
    <t>PSS-0153/PSS-00</t>
  </si>
  <si>
    <t>Siréna Sonos S, červená interierová, IP 21</t>
  </si>
  <si>
    <t>46</t>
  </si>
  <si>
    <t>STX2410-E</t>
  </si>
  <si>
    <t>EN54-4 spínaný napájecí zdroj 27,6 V ss / max.10 A v krytu, aku max. 2 x 18 Ah</t>
  </si>
  <si>
    <t>48</t>
  </si>
  <si>
    <t>29</t>
  </si>
  <si>
    <t>Pol1</t>
  </si>
  <si>
    <t>Přepínač střídavý komplet</t>
  </si>
  <si>
    <t>50</t>
  </si>
  <si>
    <t>Pol2</t>
  </si>
  <si>
    <t>Síťová karta pro stávající ústřednu</t>
  </si>
  <si>
    <t>52</t>
  </si>
  <si>
    <t>Pol3</t>
  </si>
  <si>
    <t>Spojovací materiál</t>
  </si>
  <si>
    <t>úhrn</t>
  </si>
  <si>
    <t>54</t>
  </si>
  <si>
    <t>D2</t>
  </si>
  <si>
    <t>Montáž zařízení EPS</t>
  </si>
  <si>
    <t>Pol4</t>
  </si>
  <si>
    <t>Montáž ústředny EPS kompl</t>
  </si>
  <si>
    <t>58</t>
  </si>
  <si>
    <t>33</t>
  </si>
  <si>
    <t>Pol5</t>
  </si>
  <si>
    <t>Montáž podružné ústředny / Tabla obsluhy</t>
  </si>
  <si>
    <t>60</t>
  </si>
  <si>
    <t>Pol6</t>
  </si>
  <si>
    <t>Montáž bodového hlásiče kompet</t>
  </si>
  <si>
    <t>62</t>
  </si>
  <si>
    <t>35</t>
  </si>
  <si>
    <t>Pol7</t>
  </si>
  <si>
    <t>Montáž tlačítkového hlásiče</t>
  </si>
  <si>
    <t>Pol8</t>
  </si>
  <si>
    <t>Montáž vstupně výstupního modulu</t>
  </si>
  <si>
    <t>66</t>
  </si>
  <si>
    <t>37</t>
  </si>
  <si>
    <t>Pol9</t>
  </si>
  <si>
    <t>Montáž paraelní signalizace</t>
  </si>
  <si>
    <t>68</t>
  </si>
  <si>
    <t>Pol10</t>
  </si>
  <si>
    <t>Montáž sirény</t>
  </si>
  <si>
    <t>70</t>
  </si>
  <si>
    <t>39</t>
  </si>
  <si>
    <t>Pol11</t>
  </si>
  <si>
    <t>Montáž majáku</t>
  </si>
  <si>
    <t>72</t>
  </si>
  <si>
    <t>Pol12</t>
  </si>
  <si>
    <t>Připojení výstupu EPS</t>
  </si>
  <si>
    <t>74</t>
  </si>
  <si>
    <t>41</t>
  </si>
  <si>
    <t>Pol13</t>
  </si>
  <si>
    <t>Montáž OPPO</t>
  </si>
  <si>
    <t>76</t>
  </si>
  <si>
    <t>Pol14</t>
  </si>
  <si>
    <t>Montáž KTPO</t>
  </si>
  <si>
    <t>78</t>
  </si>
  <si>
    <t>43</t>
  </si>
  <si>
    <t>Pol15</t>
  </si>
  <si>
    <t>Oživení a programování EPS</t>
  </si>
  <si>
    <t>hod</t>
  </si>
  <si>
    <t>80</t>
  </si>
  <si>
    <t>Pol16</t>
  </si>
  <si>
    <t>Montáž zdroje pro magnety a zámky</t>
  </si>
  <si>
    <t>82</t>
  </si>
  <si>
    <t>45</t>
  </si>
  <si>
    <t>Pol17</t>
  </si>
  <si>
    <t>Montáž tlačítka pro magnety a zámky</t>
  </si>
  <si>
    <t>84</t>
  </si>
  <si>
    <t>Pol18</t>
  </si>
  <si>
    <t>Připojení magnetů, konzolí, zámků</t>
  </si>
  <si>
    <t>86</t>
  </si>
  <si>
    <t>47</t>
  </si>
  <si>
    <t>Pol19</t>
  </si>
  <si>
    <t>Doplnění stávající ústředny EPS</t>
  </si>
  <si>
    <t>88</t>
  </si>
  <si>
    <t>Pol20</t>
  </si>
  <si>
    <t>Změna SW a ůprava přenosu na PCO HZS</t>
  </si>
  <si>
    <t>90</t>
  </si>
  <si>
    <t>49</t>
  </si>
  <si>
    <t>Pol21</t>
  </si>
  <si>
    <t>Pomocné práce</t>
  </si>
  <si>
    <t>92</t>
  </si>
  <si>
    <t>D3</t>
  </si>
  <si>
    <t>Dodávky kabelových rozvodů</t>
  </si>
  <si>
    <t>Kabel J-Y(ST)Y</t>
  </si>
  <si>
    <t>Kabel J-Y(ST)Y 1x2x0,8 rudá (stíněný)</t>
  </si>
  <si>
    <t>m</t>
  </si>
  <si>
    <t>96</t>
  </si>
  <si>
    <t>51</t>
  </si>
  <si>
    <t>KABEL PRAFlaGua</t>
  </si>
  <si>
    <t>Hnědý stíněný kabel 2x2x0,8 PH120-R dle ZP-27/2008, B2caS1D0 dle PrEN 50399:07</t>
  </si>
  <si>
    <t>98</t>
  </si>
  <si>
    <t>KABEL PRAFlaGua.1</t>
  </si>
  <si>
    <t>Hnědý stíněný kabel 4x2x0,8 PH120-R B2ca s1d1a1, funkční schopnost dle ZP27</t>
  </si>
  <si>
    <t>100</t>
  </si>
  <si>
    <t>53</t>
  </si>
  <si>
    <t>KABEL PRAFlaDur</t>
  </si>
  <si>
    <t>Hnědý kabel PRAFlaDur 2x1.5/100m 60P</t>
  </si>
  <si>
    <t>102</t>
  </si>
  <si>
    <t>Kabel CYKY</t>
  </si>
  <si>
    <t>Kabel CYKY-O 2x 1,5</t>
  </si>
  <si>
    <t>104</t>
  </si>
  <si>
    <t>55</t>
  </si>
  <si>
    <t>Pol22</t>
  </si>
  <si>
    <t>Trubka zemní ohebná KOPOFLEX 40 červená</t>
  </si>
  <si>
    <t>106</t>
  </si>
  <si>
    <t>56</t>
  </si>
  <si>
    <t>Pol23</t>
  </si>
  <si>
    <t>Krabice odbočná</t>
  </si>
  <si>
    <t>108</t>
  </si>
  <si>
    <t>57</t>
  </si>
  <si>
    <t>Pol24</t>
  </si>
  <si>
    <t>Upevňovací materiál</t>
  </si>
  <si>
    <t>110</t>
  </si>
  <si>
    <t>D4</t>
  </si>
  <si>
    <t>Montáž kabelových rozvodů</t>
  </si>
  <si>
    <t>Pol25</t>
  </si>
  <si>
    <t>Drážka ve zdivu š 20mm</t>
  </si>
  <si>
    <t>114</t>
  </si>
  <si>
    <t>59</t>
  </si>
  <si>
    <t>Pol26</t>
  </si>
  <si>
    <t>Drážka ve zdivu š 50mm</t>
  </si>
  <si>
    <t>116</t>
  </si>
  <si>
    <t>Pol27</t>
  </si>
  <si>
    <t>Kabel J-Y(ST)Y v drážce</t>
  </si>
  <si>
    <t>118</t>
  </si>
  <si>
    <t>61</t>
  </si>
  <si>
    <t>Pol28</t>
  </si>
  <si>
    <t>Kabel PRAFlaGuard v drážce</t>
  </si>
  <si>
    <t>120</t>
  </si>
  <si>
    <t>Pol29</t>
  </si>
  <si>
    <t>Kabel PRAFlaDur v drážce</t>
  </si>
  <si>
    <t>122</t>
  </si>
  <si>
    <t>63</t>
  </si>
  <si>
    <t>Pol30</t>
  </si>
  <si>
    <t>Kabel CYKY v drážce</t>
  </si>
  <si>
    <t>124</t>
  </si>
  <si>
    <t>Pol31</t>
  </si>
  <si>
    <t>Montáž odbočné krabice</t>
  </si>
  <si>
    <t>126</t>
  </si>
  <si>
    <t>65</t>
  </si>
  <si>
    <t>Pol32</t>
  </si>
  <si>
    <t>Prostup Vně budovy</t>
  </si>
  <si>
    <t>128</t>
  </si>
  <si>
    <t>Pol33</t>
  </si>
  <si>
    <t>Výkop hl 60 š 35</t>
  </si>
  <si>
    <t>130</t>
  </si>
  <si>
    <t>67</t>
  </si>
  <si>
    <t>Pol34</t>
  </si>
  <si>
    <t>Zához výkopu</t>
  </si>
  <si>
    <t>132</t>
  </si>
  <si>
    <t>Pol35</t>
  </si>
  <si>
    <t>Uložení chráničky do výkopu</t>
  </si>
  <si>
    <t>134</t>
  </si>
  <si>
    <t>69</t>
  </si>
  <si>
    <t>Pol36</t>
  </si>
  <si>
    <t>Kabel v chráničce</t>
  </si>
  <si>
    <t>136</t>
  </si>
  <si>
    <t>Pol37</t>
  </si>
  <si>
    <t>138</t>
  </si>
  <si>
    <t>71</t>
  </si>
  <si>
    <t>Pol38</t>
  </si>
  <si>
    <t>Sloupek pro KTPO</t>
  </si>
  <si>
    <t>140</t>
  </si>
  <si>
    <t>31 - Komunikační systém - 2.ODD</t>
  </si>
  <si>
    <t xml:space="preserve">    D1 - Dodávka a montáž technologie </t>
  </si>
  <si>
    <t xml:space="preserve">    D2 - Oživení, konfigurace a ostatní rozpočtové náklady</t>
  </si>
  <si>
    <t xml:space="preserve">    D3 - Slaboproudé rozvody - dodávka a montáž vodičů</t>
  </si>
  <si>
    <t xml:space="preserve">    D4 - Hrubá instalace - trubkování (lištování) a osazení instalačních krabic</t>
  </si>
  <si>
    <t xml:space="preserve">Dodávka a montáž technologie </t>
  </si>
  <si>
    <t>Pol39</t>
  </si>
  <si>
    <t>Hlavní terminál, vč. adaptéru a kabelu k terminálu 2m (Touch screen monitor min. 10,4", hlasitá a diskrétní komunikace, identifikace volajícího včetně jména klienta, možnost zobrazení informací z EPS, poslech radiových stanic na hlavním terminálu, volba I</t>
  </si>
  <si>
    <t>Pol40</t>
  </si>
  <si>
    <t>Zásuvka terminálu</t>
  </si>
  <si>
    <t>Pol41</t>
  </si>
  <si>
    <t>Datový rozvaděč stojanový 19"/22U - stojanový 600 x 1080 x 600 mm, 47 kg</t>
  </si>
  <si>
    <t>Pol42</t>
  </si>
  <si>
    <t>Napájecí zdroj + lokální server</t>
  </si>
  <si>
    <t>Pol43</t>
  </si>
  <si>
    <t>Rozvodný panel 8x 230V 19"/2U</t>
  </si>
  <si>
    <t>Pol44</t>
  </si>
  <si>
    <t>SW - licence pro Hlavní terminál</t>
  </si>
  <si>
    <t>Pol45</t>
  </si>
  <si>
    <t>SW - licence provozu účastníka</t>
  </si>
  <si>
    <t>Pol46</t>
  </si>
  <si>
    <t>SW - databáze historie volání</t>
  </si>
  <si>
    <t>Pol47</t>
  </si>
  <si>
    <t>SW - aktivace sdruženého provozu</t>
  </si>
  <si>
    <t>Pol48</t>
  </si>
  <si>
    <t>SW - prohlížeč historie</t>
  </si>
  <si>
    <t>Pol49</t>
  </si>
  <si>
    <t>Univerzální police 19"/1U</t>
  </si>
  <si>
    <t>Pol50</t>
  </si>
  <si>
    <t>Telefonní zásuvka IN-OUT</t>
  </si>
  <si>
    <t>Pol51</t>
  </si>
  <si>
    <t>DECT Phone - (bezdrátový telefon DECT - analogová linka)</t>
  </si>
  <si>
    <t>Pol52</t>
  </si>
  <si>
    <t>Kabel telefonní přípojky</t>
  </si>
  <si>
    <t>Pol53</t>
  </si>
  <si>
    <t>Repeater</t>
  </si>
  <si>
    <t>Pol54</t>
  </si>
  <si>
    <t>Analog/VoIP brána</t>
  </si>
  <si>
    <t>Pol55</t>
  </si>
  <si>
    <t>Telefonní interface (pro analog. přístr.)</t>
  </si>
  <si>
    <t>Pol56</t>
  </si>
  <si>
    <t>Datový switch 24 portů/19" (CZ)</t>
  </si>
  <si>
    <t>Pol57</t>
  </si>
  <si>
    <t>Napájecí injektor 24 portů/19"</t>
  </si>
  <si>
    <t>Pol58</t>
  </si>
  <si>
    <t>Svítidlo signalizační LED</t>
  </si>
  <si>
    <t>Pol59</t>
  </si>
  <si>
    <t xml:space="preserve">Pokojový terminál hovorový (minimálně 4 programovatelná tlačítka, hovorové spojení s hlavním terminálem, příjem hovorového volání od lůžka klienta, hlasová navigace - informace o volajícím, číslo pokoje/lůžka, centrální hlášení přenos hlasové informace - </t>
  </si>
  <si>
    <t>Pol60</t>
  </si>
  <si>
    <t>Zásuvka pacienta s držákem a reproduktorem (přenos hlasitého hovorového spojení sestra - klient, přenos hlasité reprodukce rádia a centrální hlašení vždy v případě, je - li koncový prvek zavěšen v držáku, či zavěšen na hrazdě postele klienta)</t>
  </si>
  <si>
    <t>Pol61</t>
  </si>
  <si>
    <t>Terminál pacienta s tlačítkem volání ošetřovatelky</t>
  </si>
  <si>
    <t>Pol62</t>
  </si>
  <si>
    <t>Kabel vytrhávací - částečně kroucený</t>
  </si>
  <si>
    <t>Pol63</t>
  </si>
  <si>
    <t>Držák kabelu na hrazdu</t>
  </si>
  <si>
    <t>Pol64</t>
  </si>
  <si>
    <t>Tlačítko nouzového volání</t>
  </si>
  <si>
    <t>Pol65</t>
  </si>
  <si>
    <t>Táhlo nouzového volání</t>
  </si>
  <si>
    <t>Pol66</t>
  </si>
  <si>
    <t>Táhlo a tlačítko nouzového volání</t>
  </si>
  <si>
    <t>Pol67</t>
  </si>
  <si>
    <t>Router</t>
  </si>
  <si>
    <t>Pol68</t>
  </si>
  <si>
    <t>SQL server (do 5-ti oddělení)</t>
  </si>
  <si>
    <t>Pol69</t>
  </si>
  <si>
    <t>Patch kabel</t>
  </si>
  <si>
    <t>Pol70</t>
  </si>
  <si>
    <t>Konektor RJ45 UTP CAT5e včetně ochrany a proměření</t>
  </si>
  <si>
    <t>Pol104</t>
  </si>
  <si>
    <t>-683663659</t>
  </si>
  <si>
    <t>Pol105</t>
  </si>
  <si>
    <t>-863315893</t>
  </si>
  <si>
    <t>Pol106</t>
  </si>
  <si>
    <t>-501778868</t>
  </si>
  <si>
    <t>Pol108</t>
  </si>
  <si>
    <t>-296620617</t>
  </si>
  <si>
    <t>Pol109</t>
  </si>
  <si>
    <t>-233731844</t>
  </si>
  <si>
    <t>Pol110</t>
  </si>
  <si>
    <t>-1427439644</t>
  </si>
  <si>
    <t>Pol111</t>
  </si>
  <si>
    <t>1566256072</t>
  </si>
  <si>
    <t>Pol112</t>
  </si>
  <si>
    <t>765551491</t>
  </si>
  <si>
    <t>Pol113</t>
  </si>
  <si>
    <t>1511223283</t>
  </si>
  <si>
    <t>Pol114</t>
  </si>
  <si>
    <t>1771725771</t>
  </si>
  <si>
    <t>Pol115</t>
  </si>
  <si>
    <t>-1321101659</t>
  </si>
  <si>
    <t>Pol119</t>
  </si>
  <si>
    <t>1255294432</t>
  </si>
  <si>
    <t>Pol120</t>
  </si>
  <si>
    <t>2368235</t>
  </si>
  <si>
    <t>Pol121</t>
  </si>
  <si>
    <t>209884258</t>
  </si>
  <si>
    <t>Pol122</t>
  </si>
  <si>
    <t>1054458108</t>
  </si>
  <si>
    <t>Pol123</t>
  </si>
  <si>
    <t>1722853313</t>
  </si>
  <si>
    <t>Pol124</t>
  </si>
  <si>
    <t>565318508</t>
  </si>
  <si>
    <t>Pol125</t>
  </si>
  <si>
    <t>576563152</t>
  </si>
  <si>
    <t>Pol95</t>
  </si>
  <si>
    <t>635053606</t>
  </si>
  <si>
    <t>Pol96</t>
  </si>
  <si>
    <t>-370859134</t>
  </si>
  <si>
    <t>Pol97</t>
  </si>
  <si>
    <t>-489159332</t>
  </si>
  <si>
    <t>Pol98</t>
  </si>
  <si>
    <t>176942864</t>
  </si>
  <si>
    <t>Oživení, konfigurace a ostatní rozpočtové náklady</t>
  </si>
  <si>
    <t>Pol126</t>
  </si>
  <si>
    <t>Instalace a konfigurace systému</t>
  </si>
  <si>
    <t>1018649937</t>
  </si>
  <si>
    <t>Pol127</t>
  </si>
  <si>
    <t>Kontrolní provoz, zaškolení, vedlejší výdaje</t>
  </si>
  <si>
    <t>-1575463904</t>
  </si>
  <si>
    <t>Pol128</t>
  </si>
  <si>
    <t>Výchozí zkouška dorozumívacího zařízení</t>
  </si>
  <si>
    <t>-852080176</t>
  </si>
  <si>
    <t>Pol129</t>
  </si>
  <si>
    <t>Koordinace stavby</t>
  </si>
  <si>
    <t>-306870165</t>
  </si>
  <si>
    <t>Pol130</t>
  </si>
  <si>
    <t>Kontrolní dny</t>
  </si>
  <si>
    <t>-1382629140</t>
  </si>
  <si>
    <t>Pol131</t>
  </si>
  <si>
    <t>Úklid staveniště</t>
  </si>
  <si>
    <t>1193174451</t>
  </si>
  <si>
    <t>Pol132</t>
  </si>
  <si>
    <t>Doprava</t>
  </si>
  <si>
    <t>km</t>
  </si>
  <si>
    <t>1167893135</t>
  </si>
  <si>
    <t>Slaboproudé rozvody - dodávka a montáž vodičů</t>
  </si>
  <si>
    <t>Pol78</t>
  </si>
  <si>
    <t>kabel do trubek, nebo do lišt LSOH</t>
  </si>
  <si>
    <t>Pol79</t>
  </si>
  <si>
    <t>vodič do trubek, nebo do lišt</t>
  </si>
  <si>
    <t>Pol80</t>
  </si>
  <si>
    <t>Pol133</t>
  </si>
  <si>
    <t>1622559257</t>
  </si>
  <si>
    <t>Pol134</t>
  </si>
  <si>
    <t>-571760838</t>
  </si>
  <si>
    <t>-1437271979</t>
  </si>
  <si>
    <t>Hrubá instalace - trubkování (lištování) a osazení instalačních krabic</t>
  </si>
  <si>
    <t>Pol81</t>
  </si>
  <si>
    <t>instalační krabice pod omítku</t>
  </si>
  <si>
    <t>Pol82</t>
  </si>
  <si>
    <t>Pol83</t>
  </si>
  <si>
    <t>trubka pod omítku</t>
  </si>
  <si>
    <t>Pol84</t>
  </si>
  <si>
    <t>Pol85</t>
  </si>
  <si>
    <t>sádra štukatérská</t>
  </si>
  <si>
    <t>kg</t>
  </si>
  <si>
    <t>94</t>
  </si>
  <si>
    <t>73</t>
  </si>
  <si>
    <t>Pol86</t>
  </si>
  <si>
    <t>štukovací směs</t>
  </si>
  <si>
    <t>Pol87</t>
  </si>
  <si>
    <t>ostatní drobný instalační materiál (izolační pásky, stahovací plastové pásky, spojovací materiál, svorky, koncovky, štítky, uchycovací materiál…)</t>
  </si>
  <si>
    <t>75</t>
  </si>
  <si>
    <t>Pol135</t>
  </si>
  <si>
    <t>-1487573360</t>
  </si>
  <si>
    <t>1352054914</t>
  </si>
  <si>
    <t>77</t>
  </si>
  <si>
    <t>Pol136</t>
  </si>
  <si>
    <t>-145234669</t>
  </si>
  <si>
    <t>-77585981</t>
  </si>
  <si>
    <t>79</t>
  </si>
  <si>
    <t>Pol137</t>
  </si>
  <si>
    <t>714653986</t>
  </si>
  <si>
    <t>Pol138</t>
  </si>
  <si>
    <t>2024292678</t>
  </si>
  <si>
    <t>81</t>
  </si>
  <si>
    <t>Pol139</t>
  </si>
  <si>
    <t>1739135683</t>
  </si>
  <si>
    <t>Pol140</t>
  </si>
  <si>
    <t>rýhy do zdi</t>
  </si>
  <si>
    <t>1231079913</t>
  </si>
  <si>
    <t>83</t>
  </si>
  <si>
    <t>Pol141</t>
  </si>
  <si>
    <t>prostupy zdivem do 0,5m</t>
  </si>
  <si>
    <t>1406107676</t>
  </si>
  <si>
    <t>Pol142</t>
  </si>
  <si>
    <t xml:space="preserve">prostupy betonem  nad 0,5m</t>
  </si>
  <si>
    <t>-1271892416</t>
  </si>
  <si>
    <t>85</t>
  </si>
  <si>
    <t>Pol143</t>
  </si>
  <si>
    <t>pomocné montážní, instalační a stavební práce (přesun hmot a materiálu, stěhování nábytku, propoj s tel. ústřednou, propoj s datovou sítí objektu, nepředvídatelné práce)</t>
  </si>
  <si>
    <t>217274855</t>
  </si>
  <si>
    <t>32 - Komunikační systém - 3.ODD</t>
  </si>
  <si>
    <t xml:space="preserve">    D1 - Dodávka a montáž technologie</t>
  </si>
  <si>
    <t>Dodávka a montáž technologie</t>
  </si>
  <si>
    <t>Pol92</t>
  </si>
  <si>
    <t>Pol93</t>
  </si>
  <si>
    <t>1335159762</t>
  </si>
  <si>
    <t>-2123312564</t>
  </si>
  <si>
    <t>-350615805</t>
  </si>
  <si>
    <t>-632359438</t>
  </si>
  <si>
    <t>-3529971</t>
  </si>
  <si>
    <t>67217066</t>
  </si>
  <si>
    <t>-1488617861</t>
  </si>
  <si>
    <t>828539559</t>
  </si>
  <si>
    <t>856236894</t>
  </si>
  <si>
    <t>-1752767232</t>
  </si>
  <si>
    <t>-617810641</t>
  </si>
  <si>
    <t>1315482778</t>
  </si>
  <si>
    <t>1875469310</t>
  </si>
  <si>
    <t>-1642184561</t>
  </si>
  <si>
    <t>-1908592582</t>
  </si>
  <si>
    <t>-1560956148</t>
  </si>
  <si>
    <t>Pol145</t>
  </si>
  <si>
    <t>1347922369</t>
  </si>
  <si>
    <t>-1420617794</t>
  </si>
  <si>
    <t>904757423</t>
  </si>
  <si>
    <t>660372587</t>
  </si>
  <si>
    <t>-1000478591</t>
  </si>
  <si>
    <t>2072045078</t>
  </si>
  <si>
    <t>1896520760</t>
  </si>
  <si>
    <t>1186653612</t>
  </si>
  <si>
    <t>-1984557017</t>
  </si>
  <si>
    <t>2045308504</t>
  </si>
  <si>
    <t>379475530</t>
  </si>
  <si>
    <t>866741046</t>
  </si>
  <si>
    <t>-345567277</t>
  </si>
  <si>
    <t>1642418692</t>
  </si>
  <si>
    <t>-1105769353</t>
  </si>
  <si>
    <t>1803996170</t>
  </si>
  <si>
    <t>-1207135250</t>
  </si>
  <si>
    <t>1803305874</t>
  </si>
  <si>
    <t>-491663282</t>
  </si>
  <si>
    <t>-299268593</t>
  </si>
  <si>
    <t>-1603670913</t>
  </si>
  <si>
    <t>-1788763852</t>
  </si>
  <si>
    <t>1095541447</t>
  </si>
  <si>
    <t>-853233515</t>
  </si>
  <si>
    <t>-1346332085</t>
  </si>
  <si>
    <t>-1928513796</t>
  </si>
  <si>
    <t>4 - Elektroinstalace</t>
  </si>
  <si>
    <t xml:space="preserve">    D8 - Elektroinstalace - silnoproudá</t>
  </si>
  <si>
    <t xml:space="preserve">    D1 - 2. Elektroinstalace -  napojení NN, rozváděčů</t>
  </si>
  <si>
    <t xml:space="preserve">    D2 - 3. Rozváděče NN</t>
  </si>
  <si>
    <t xml:space="preserve">    D3 - 4. Svítidla vč. zdrojů a předřadníků</t>
  </si>
  <si>
    <t xml:space="preserve">    D4 - 5. Strukturovaná kabeláž, telekomunikace, A/V, Domovní telefon</t>
  </si>
  <si>
    <t xml:space="preserve">    D5 - 6. Satelitní a televizní systém</t>
  </si>
  <si>
    <t xml:space="preserve">    D6 - 7. HZS, PD, revize</t>
  </si>
  <si>
    <t>D8</t>
  </si>
  <si>
    <t>Elektroinstalace - silnoproudá</t>
  </si>
  <si>
    <t>Pol301</t>
  </si>
  <si>
    <t>Krabice elinstalační plastová 88-40mm se svorkovnicí a víčkem nad omítku IP54</t>
  </si>
  <si>
    <t>Pol302</t>
  </si>
  <si>
    <t>Krabice elinstalační plastová 68-45mm pod omítku prázdná</t>
  </si>
  <si>
    <t>Pol303</t>
  </si>
  <si>
    <t>Krabice elinstalační plastová 68-45mm do dutých stěn prázdná</t>
  </si>
  <si>
    <t>Pol304</t>
  </si>
  <si>
    <t>Krabice elinstalační plastová 68-45mm s víčkem do dutých stěn - rozvodná</t>
  </si>
  <si>
    <t>Pol305</t>
  </si>
  <si>
    <t>Krabice elinstalační plastová 68-70mm hluboká pod omítku prázdná</t>
  </si>
  <si>
    <t>Pol306</t>
  </si>
  <si>
    <t>Krabice elinstalační plastová 68-45mm s víčkem pod omítku - rozvodná</t>
  </si>
  <si>
    <t>Pol307</t>
  </si>
  <si>
    <t>Krabice elinstalační plastová 97-50mm prázdná s víčkem pod omítku rozvodná</t>
  </si>
  <si>
    <t>Pol308</t>
  </si>
  <si>
    <t>Krabice elinstalační plastová 97-50mm prázdná s víčkem do dutých stěn rozvodná</t>
  </si>
  <si>
    <t>Pol309</t>
  </si>
  <si>
    <t>Krabice elinstalační plastová 255-205-68mm prázdná s víčkem pod omítku</t>
  </si>
  <si>
    <t>Pol310</t>
  </si>
  <si>
    <t>Krabice elinstalační plastová do zateplovacích systémů</t>
  </si>
  <si>
    <t>Pol311</t>
  </si>
  <si>
    <t>Trubka ohebná PVC, 320N, d25 pod omítku samozhášivá</t>
  </si>
  <si>
    <t>Pol312</t>
  </si>
  <si>
    <t>Kabelový žlab - drát 60x60 vč. příslušenství</t>
  </si>
  <si>
    <t>Pol313</t>
  </si>
  <si>
    <t>Kabel CXKH-R-J 5x4</t>
  </si>
  <si>
    <t>Pol314</t>
  </si>
  <si>
    <t>Kabel CXKH-R-J 5x2,5</t>
  </si>
  <si>
    <t>Pol315</t>
  </si>
  <si>
    <t>Kabel CXKH-R-J 5x1,5</t>
  </si>
  <si>
    <t>Pol316</t>
  </si>
  <si>
    <t>Kabel CXKH-R-J 3x2,5</t>
  </si>
  <si>
    <t>Pol317</t>
  </si>
  <si>
    <t>Kabel CXKH-R-J 3x1,5</t>
  </si>
  <si>
    <t>Pol318</t>
  </si>
  <si>
    <t>Kabel CXKH-R-O 3x1,5</t>
  </si>
  <si>
    <t>Pol319</t>
  </si>
  <si>
    <t>Kabel CXKH-R-O 2x2,5</t>
  </si>
  <si>
    <t>Pol320</t>
  </si>
  <si>
    <t>Kabel H05VV-F 5Gx2,5</t>
  </si>
  <si>
    <t>Pol321</t>
  </si>
  <si>
    <t>Zásuvka 230V/16A pod om. IP20 otoč, clonky, dvojitá</t>
  </si>
  <si>
    <t>Pol322</t>
  </si>
  <si>
    <t>Zásuvka 230V/16A pod om. IP20, clonky, vč. rám.</t>
  </si>
  <si>
    <t>Pol323</t>
  </si>
  <si>
    <t>Zásuvka 230V/16A pod om. IP20, clonky, vč. rám. a sv. přep.</t>
  </si>
  <si>
    <t>Pol324</t>
  </si>
  <si>
    <t>Zásuvka 230V/16A pod om. IP44, clonky, vč. rám.</t>
  </si>
  <si>
    <t>Pol325</t>
  </si>
  <si>
    <t>Zásuvka 230V/16A pod om. IP44, clonky, vč. rám. a sv. přep.</t>
  </si>
  <si>
    <t>Pol326</t>
  </si>
  <si>
    <t>Zásuvka 230V/16A nad omítku IP44</t>
  </si>
  <si>
    <t>Pol327</t>
  </si>
  <si>
    <t>Vypínač řaz. 1 230V/10A pod omítku IP20 vč. kolébky a rám.</t>
  </si>
  <si>
    <t>Pol328</t>
  </si>
  <si>
    <t>Vypínač řaz. 5 230V/10A pod omítku IP20 vč. kolébky a rám.</t>
  </si>
  <si>
    <t>Pol329</t>
  </si>
  <si>
    <t>Vypínač řaz. 6 230V/10A pod omítku IP20 vč. kolébky a rám.</t>
  </si>
  <si>
    <t>Pol330</t>
  </si>
  <si>
    <t>Vypínač řaz. 6+6 230V/10A pod omítku IP20 vč. kolébky a rám.</t>
  </si>
  <si>
    <t>Pol331</t>
  </si>
  <si>
    <t>Vypínač řaz. 7 230V/10A pod omítku IP20 vč. kolébky a rám.</t>
  </si>
  <si>
    <t>Pol332</t>
  </si>
  <si>
    <t>Vypínač řaz. 3 400V/16A pod omítku IP20 vč. kolébky, dout a rám.</t>
  </si>
  <si>
    <t>Pol333</t>
  </si>
  <si>
    <t>Pohybový spínač 230V/10A IP44 180°</t>
  </si>
  <si>
    <t>Pol334</t>
  </si>
  <si>
    <t>Pomocné relé do el. krabice 230V/16A, multifunkční, časové</t>
  </si>
  <si>
    <t>Pol335</t>
  </si>
  <si>
    <t>Vodič H07V-U 4 zž</t>
  </si>
  <si>
    <t>Pol336</t>
  </si>
  <si>
    <t>Vodič H07V-U 6 zž</t>
  </si>
  <si>
    <t>Pol337</t>
  </si>
  <si>
    <t>Vodič H07V-U 10 zž</t>
  </si>
  <si>
    <t>Pol338</t>
  </si>
  <si>
    <t>Vodič H07V-U 16 zž</t>
  </si>
  <si>
    <t>Pol339</t>
  </si>
  <si>
    <t>Vodič H07V-U 25 zž</t>
  </si>
  <si>
    <t>Pol340</t>
  </si>
  <si>
    <t>Požární ucpávky</t>
  </si>
  <si>
    <t>set</t>
  </si>
  <si>
    <t>Pol341</t>
  </si>
  <si>
    <t>Hlavní ochranná přípojnice</t>
  </si>
  <si>
    <t>Pol342</t>
  </si>
  <si>
    <t>Svorka pro pospojení vč. Cu pásku</t>
  </si>
  <si>
    <t>Pol178</t>
  </si>
  <si>
    <t>Ukončení kabelů do 4x10</t>
  </si>
  <si>
    <t>Pol343</t>
  </si>
  <si>
    <t>Koupelnový ventilátor, stěnový d100</t>
  </si>
  <si>
    <t>Pol344</t>
  </si>
  <si>
    <t>Malý tichý stěnový axiální ventilátor se zpětnou klapkou, kuličkovými ložisky a kontrolkou provozu, průtok ≥ 260 m3/hod, akustický tlak ≤ 32 dB, Plastové potrubí Ø 150-160 mm dl. 0,7 m, Plastové venkovní klapky s okapničkou, bílá barva</t>
  </si>
  <si>
    <t>Pol345</t>
  </si>
  <si>
    <t>Prostorový termostat, povrchový, mechanický, 230V/10A, IP20</t>
  </si>
  <si>
    <t>Pol182</t>
  </si>
  <si>
    <t>Montáž připojení - EPS - ústředna, pomocný zdroj, okno, pol. Linka</t>
  </si>
  <si>
    <t>Pol183</t>
  </si>
  <si>
    <t>Montáž odpojení a znovupřipojení stávajících zařízení</t>
  </si>
  <si>
    <t>Pol346</t>
  </si>
  <si>
    <t>Stavební sádra</t>
  </si>
  <si>
    <t>Pol347</t>
  </si>
  <si>
    <t>Drobný materiál</t>
  </si>
  <si>
    <t>Pol348</t>
  </si>
  <si>
    <t>Sekání prostupy a stavební přípomoce</t>
  </si>
  <si>
    <t xml:space="preserve">2. Elektroinstalace -  napojení NN, rozváděčů</t>
  </si>
  <si>
    <t>Pol349</t>
  </si>
  <si>
    <t>Kabel CXKH-R-J 5x10</t>
  </si>
  <si>
    <t>Pol350</t>
  </si>
  <si>
    <t>Kabel CXKH-R-J 5x6</t>
  </si>
  <si>
    <t>Pol351</t>
  </si>
  <si>
    <t>Kabelová chránička d 90</t>
  </si>
  <si>
    <t>Pol352</t>
  </si>
  <si>
    <t>112</t>
  </si>
  <si>
    <t>Pol353</t>
  </si>
  <si>
    <t>3. Rozváděče NN</t>
  </si>
  <si>
    <t>Pol193</t>
  </si>
  <si>
    <t>Úprava stávajících rozváděčů v 1NP pro ukončení nových vývodů</t>
  </si>
  <si>
    <t>Pol354</t>
  </si>
  <si>
    <t>Rozváděč R21/II, vč. přístr. vybavení, prodrátování a pom. materiálu, kompletní</t>
  </si>
  <si>
    <t>Pol355</t>
  </si>
  <si>
    <t>Rozváděč R22/II, vč. přístr. vybavení, prodrátování a pom. materiálu, kompletní</t>
  </si>
  <si>
    <t>Pol196</t>
  </si>
  <si>
    <t>Rozváděč R31/II, vč. přístr. vybavení, prodrátování a pom. materiálu, kompletní</t>
  </si>
  <si>
    <t>Pol197</t>
  </si>
  <si>
    <t>Rozváděč R32/II, vč. přístr. vybavení, prodrátování a pom. materiálu, kompletní</t>
  </si>
  <si>
    <t>Pol356</t>
  </si>
  <si>
    <t>Rozváděč R41/II, vč. přístr. vybavení, prodrátování a pom. materiálu, kompletní</t>
  </si>
  <si>
    <t>Pol357</t>
  </si>
  <si>
    <t>Rozváděč R42/II, vč. přístr. vybavení, prodrátování a pom. materiálu, kompletní</t>
  </si>
  <si>
    <t>Pol200</t>
  </si>
  <si>
    <t>Rozváděč R211/II, vč. přístr. vybavení, prodrátování a pom. materiálu, kompletní</t>
  </si>
  <si>
    <t>Pol358</t>
  </si>
  <si>
    <t>Rozváděč R21/III, vč. přístr. vybavení, prodrátování a pom. materiálu, kompletní</t>
  </si>
  <si>
    <t>Pol359</t>
  </si>
  <si>
    <t>Rozváděč R22/III, vč. přístr. vybavení, prodrátování a pom. materiálu, kompletní</t>
  </si>
  <si>
    <t>Pol203</t>
  </si>
  <si>
    <t>Rozváděč R31/III, vč. přístr. vybavení, prodrátování a pom. materiálu, kompletní</t>
  </si>
  <si>
    <t>Pol204</t>
  </si>
  <si>
    <t>Rozváděč R32/III, vč. přístr. vybavení, prodrátování a pom. materiálu, kompletní</t>
  </si>
  <si>
    <t>Pol360</t>
  </si>
  <si>
    <t>Rozváděč R41/III, vč. přístr. vybavení, prodrátování a pom. materiálu, kompletní</t>
  </si>
  <si>
    <t>Pol206</t>
  </si>
  <si>
    <t>Rozváděč R42/III, vč. přístr. vybavení, prodrátování a pom. materiálu, kompletní</t>
  </si>
  <si>
    <t>142</t>
  </si>
  <si>
    <t>Pol207</t>
  </si>
  <si>
    <t>Rozváděč R51/II, R52/II, R51/III, R52/III, vč. přístr. vybavení, prodrátování a pom. materiálu, kompletní</t>
  </si>
  <si>
    <t>144</t>
  </si>
  <si>
    <t>Pol361</t>
  </si>
  <si>
    <t>146</t>
  </si>
  <si>
    <t>Pol362</t>
  </si>
  <si>
    <t>148</t>
  </si>
  <si>
    <t>4. Svítidla vč. zdrojů a předřadníků</t>
  </si>
  <si>
    <t>Pol363</t>
  </si>
  <si>
    <t>"S20" typ: Svítidlo LED 20W, 2300 lm, AL rám, prizm. kryt, IP40, 50000hod, přisazené (610x240x52mm)</t>
  </si>
  <si>
    <t>150</t>
  </si>
  <si>
    <t>Pol364</t>
  </si>
  <si>
    <t>"S23" typ: Svítidlo LED 23W, 3200 lm, AL rám, prizm. kryt, IP40, 50000hod, přisazené (560x560x52mm)</t>
  </si>
  <si>
    <t>152</t>
  </si>
  <si>
    <t>Pol365</t>
  </si>
  <si>
    <t>"N211" typ: Svítidlo kruhové, LED 11W, 920 lm, d=280mm, h=120mm, IP43, opálový skleněný kryt, kovová základna vč. zdrojů, stropní</t>
  </si>
  <si>
    <t>154</t>
  </si>
  <si>
    <t>Pol366</t>
  </si>
  <si>
    <t>"N215" typ: Svítidlo kruhové, LED 15W, 1430 lm, d=280mm, h=120mm, IP43, opálový skleněný kryt, kovová základna vč. zdrojů, stropní</t>
  </si>
  <si>
    <t>156</t>
  </si>
  <si>
    <t>Pol367</t>
  </si>
  <si>
    <t>"N421" typ: Svítidlo kruhové, LED 21W, 2160 lm, d=420mm, h=125mm, IP43, opálový skleněný kryt, kovová základna vč. zdrojů, stropní</t>
  </si>
  <si>
    <t>158</t>
  </si>
  <si>
    <t>Pol368</t>
  </si>
  <si>
    <t>"N429" typ: Svítidlo kruhové, LED 29W, 3000 lm, d=420mm, h=125mm, IP43, opálový skleněný kryt, kovová základna vč. zdrojů, stropní</t>
  </si>
  <si>
    <t>160</t>
  </si>
  <si>
    <t>Pol369</t>
  </si>
  <si>
    <t>"N536" typ: Svítidlo kruhové, LED 36W, 3500 lm, d=490mm, h=130mm, IP43, opálový skleněný kryt, kovová základna vč. zdrojů, stropní</t>
  </si>
  <si>
    <t>162</t>
  </si>
  <si>
    <t>Pol370</t>
  </si>
  <si>
    <t>"N1021" typ: Svítidlo kruhové, LED 21W, 1900 lm, d=360mm, h=125mm, IP44, opálový skleněný kryt, kovová základna vč. zdrojů, stropní</t>
  </si>
  <si>
    <t>164</t>
  </si>
  <si>
    <t>Pol371</t>
  </si>
  <si>
    <t>"N1128" typ: Svítidlo kruhové, LED 28W, 2530 lm, d=420mm, h=125mm, IP44, opálový skleněný kryt, kovová základna vč. zdrojů, stropní</t>
  </si>
  <si>
    <t>166</t>
  </si>
  <si>
    <t>Pol372</t>
  </si>
  <si>
    <t>"O" typ: Svítidlo na umyvadlo LED 9W, 850 lm, š=310mm, v=95mm, hl=83, IP43, opálový skleněný kryt, kovová základna vč. zdrojů</t>
  </si>
  <si>
    <t>168</t>
  </si>
  <si>
    <t>Pol373</t>
  </si>
  <si>
    <t>"X" typ: LED, nástěnné nad lůžko, 11W, 780 lm, hliník, šedá, IP20, 20000hod, efekt rozptýleného světla, 599x68x52mm (pokoj, lůžko)</t>
  </si>
  <si>
    <t>170</t>
  </si>
  <si>
    <t>Pol374</t>
  </si>
  <si>
    <t>"-" typ: LED pásek pod/nad kuch. linku(1x LED pásek), IP20, vč. zdroje, lišty a přísl., cca 2m</t>
  </si>
  <si>
    <t>172</t>
  </si>
  <si>
    <t>87</t>
  </si>
  <si>
    <t>Pol375</t>
  </si>
  <si>
    <t>"-" typ: LED pásek pod/nad kuch. linku(1x LED pásek), IP20, vč. zdroje, lišty a přísl., cca 4m</t>
  </si>
  <si>
    <t>174</t>
  </si>
  <si>
    <t>Pol376</t>
  </si>
  <si>
    <t>"-" typ: LED pásek pod/nad kuch. linku(1x LED pásek), IP20, vč. zdroje, lišty a přísl., cca 6m</t>
  </si>
  <si>
    <t>176</t>
  </si>
  <si>
    <t>89</t>
  </si>
  <si>
    <t>Pol377</t>
  </si>
  <si>
    <t>"NO" typ:LED Svítidlo nouzové 1,2W, 1hod, IP20, test tl.</t>
  </si>
  <si>
    <t>178</t>
  </si>
  <si>
    <t>Pol378</t>
  </si>
  <si>
    <t>"NO" typ:LED Svítidlo nouzové 1,2W, 1hod, IP44, test tl.</t>
  </si>
  <si>
    <t>180</t>
  </si>
  <si>
    <t>91</t>
  </si>
  <si>
    <t>Pol379</t>
  </si>
  <si>
    <t>182</t>
  </si>
  <si>
    <t>Pol380</t>
  </si>
  <si>
    <t>184</t>
  </si>
  <si>
    <t>5. Strukturovaná kabeláž, telekomunikace, A/V, Domovní telefon</t>
  </si>
  <si>
    <t>93</t>
  </si>
  <si>
    <t>Pol381</t>
  </si>
  <si>
    <t>RACK-Datový rozváděč 42U 600x600 vč. montáže a ukončení kabelů</t>
  </si>
  <si>
    <t>186</t>
  </si>
  <si>
    <t>Pol382</t>
  </si>
  <si>
    <t>RACK-Ventilační jednotka 1U vč. termostatu</t>
  </si>
  <si>
    <t>188</t>
  </si>
  <si>
    <t>95</t>
  </si>
  <si>
    <t>Pol383</t>
  </si>
  <si>
    <t>RACK-Výsuvný optický rozváděč do 19" RACK, 24 LC duplex vč. opt. kazety a čela</t>
  </si>
  <si>
    <t>190</t>
  </si>
  <si>
    <t>Pol384</t>
  </si>
  <si>
    <t>RACK-Ukončení optických vláken (LC, nebo dle dohody) vč. pigtail a ochr. sváru a vč. proměření</t>
  </si>
  <si>
    <t>192</t>
  </si>
  <si>
    <t>97</t>
  </si>
  <si>
    <t>Pol385</t>
  </si>
  <si>
    <t>RACK-Patch panel 25port vč. keyston, cat 3</t>
  </si>
  <si>
    <t>194</t>
  </si>
  <si>
    <t>Pol386</t>
  </si>
  <si>
    <t>RACK-Patch panel 24port vč. keyston, cat 6</t>
  </si>
  <si>
    <t>196</t>
  </si>
  <si>
    <t>99</t>
  </si>
  <si>
    <t>Pol387</t>
  </si>
  <si>
    <t>RACK-Patch panel 24port vč. keyston, cat 6A</t>
  </si>
  <si>
    <t>198</t>
  </si>
  <si>
    <t>Pol388</t>
  </si>
  <si>
    <t>RACK-Vyvazovací panel</t>
  </si>
  <si>
    <t>200</t>
  </si>
  <si>
    <t>101</t>
  </si>
  <si>
    <t>Pol389</t>
  </si>
  <si>
    <t>RACK-Napájecí panel 5x230V, přep. ochrana</t>
  </si>
  <si>
    <t>202</t>
  </si>
  <si>
    <t>Pol390</t>
  </si>
  <si>
    <t>RACK-Polička</t>
  </si>
  <si>
    <t>204</t>
  </si>
  <si>
    <t>103</t>
  </si>
  <si>
    <t>Pol391</t>
  </si>
  <si>
    <t>RACK-Patch kabel FTP cat6 0,5m</t>
  </si>
  <si>
    <t>206</t>
  </si>
  <si>
    <t>Pol392</t>
  </si>
  <si>
    <t>RACK-Patch kabel FTP cat6 2m</t>
  </si>
  <si>
    <t>208</t>
  </si>
  <si>
    <t>105</t>
  </si>
  <si>
    <t>Pol393</t>
  </si>
  <si>
    <t>RACK-Patch kabel FTP cat6A 0,5m</t>
  </si>
  <si>
    <t>210</t>
  </si>
  <si>
    <t>Pol394</t>
  </si>
  <si>
    <t>RACK-Patch kabel FTP cat6A 2m</t>
  </si>
  <si>
    <t>212</t>
  </si>
  <si>
    <t>107</t>
  </si>
  <si>
    <t>Pol395</t>
  </si>
  <si>
    <t>RACK-Patch kabel OPTO SM 1,0m, LC Duplex (pigtail)</t>
  </si>
  <si>
    <t>214</t>
  </si>
  <si>
    <t>Pol396</t>
  </si>
  <si>
    <t>RACK-Záložní zdroj pro RACK 1U 750VA, vč. příslušenství</t>
  </si>
  <si>
    <t>216</t>
  </si>
  <si>
    <t>109</t>
  </si>
  <si>
    <t>Pol397</t>
  </si>
  <si>
    <t>RACK-Switch 24port 10/100/1000 mng, VLAN, 4xSFP, PoE</t>
  </si>
  <si>
    <t>218</t>
  </si>
  <si>
    <t>Pol398</t>
  </si>
  <si>
    <t>RACK-SFP Transceiver SM</t>
  </si>
  <si>
    <t>220</t>
  </si>
  <si>
    <t>111</t>
  </si>
  <si>
    <t>Pol399</t>
  </si>
  <si>
    <t>RACK-WiFi controler</t>
  </si>
  <si>
    <t>222</t>
  </si>
  <si>
    <t>Pol400</t>
  </si>
  <si>
    <t>RACK-Router</t>
  </si>
  <si>
    <t>224</t>
  </si>
  <si>
    <t>113</t>
  </si>
  <si>
    <t>Pol250</t>
  </si>
  <si>
    <t>RACK-Ukončení metalických kabelů UTP cat.6 vč. proměření (keyston součástí patch panelu)</t>
  </si>
  <si>
    <t>226</t>
  </si>
  <si>
    <t>Pol401</t>
  </si>
  <si>
    <t>Kabel OPTO singlemode 12vl. 9/125 (500N) univerzální nebo vhodný pro zafouknutí</t>
  </si>
  <si>
    <t>228</t>
  </si>
  <si>
    <t>115</t>
  </si>
  <si>
    <t>Pol402</t>
  </si>
  <si>
    <t>Kabel OPTO singlemode 4vl. 9/125 (500N) univerzální nebo vhodný pro zafouknutí</t>
  </si>
  <si>
    <t>230</t>
  </si>
  <si>
    <t>Pol403</t>
  </si>
  <si>
    <t>Kabeláž UTP Cat6 LSOH</t>
  </si>
  <si>
    <t>232</t>
  </si>
  <si>
    <t>117</t>
  </si>
  <si>
    <t>Pol404</t>
  </si>
  <si>
    <t>Kabeláž UTP Cat6A LSOH</t>
  </si>
  <si>
    <t>234</t>
  </si>
  <si>
    <t>Pol405</t>
  </si>
  <si>
    <t>Kabel SYKFY 5x2x0,5</t>
  </si>
  <si>
    <t>236</t>
  </si>
  <si>
    <t>119</t>
  </si>
  <si>
    <t>Pol406</t>
  </si>
  <si>
    <t>Kabel SYKFY 10x2x0,5</t>
  </si>
  <si>
    <t>238</t>
  </si>
  <si>
    <t>Pol257</t>
  </si>
  <si>
    <t>Ukončení 5x2x0,5</t>
  </si>
  <si>
    <t>240</t>
  </si>
  <si>
    <t>121</t>
  </si>
  <si>
    <t>Pol258</t>
  </si>
  <si>
    <t>Ukončení 10x2x0,5</t>
  </si>
  <si>
    <t>242</t>
  </si>
  <si>
    <t>Pol407</t>
  </si>
  <si>
    <t>Ukončení metalických kabelů UTP cat.6 vč. proměření a konektoru</t>
  </si>
  <si>
    <t>244</t>
  </si>
  <si>
    <t>123</t>
  </si>
  <si>
    <t>Pol408</t>
  </si>
  <si>
    <t>Anténa 802.11a/b/g/n/ac, 2,4 i 5GHz, vícenásobné SSID s různým druhem zabezpečení, PoE napájení standardu 802.3af/802.3at, dvě integrované 3dBi antény v systému MIMO 3x3, Load balance, centrální správou</t>
  </si>
  <si>
    <t>246</t>
  </si>
  <si>
    <t>Pol409</t>
  </si>
  <si>
    <t xml:space="preserve">TU - VoIP tel. ústředna, min 20 kanálů, 10 souběžných, BRI, GSM, ant + napaječ, vč  instalace, konfigurace a nastavení</t>
  </si>
  <si>
    <t>248</t>
  </si>
  <si>
    <t>125</t>
  </si>
  <si>
    <t>Pol410</t>
  </si>
  <si>
    <t>TELEFON-IP telefon - až 2 SIP účty, 2,95" LCD, konferenční audiohovor až pro 3 účastníky, Ethernet: 2 x 10/100/1000 Mb/s, PoE</t>
  </si>
  <si>
    <t>250</t>
  </si>
  <si>
    <t>Pol411</t>
  </si>
  <si>
    <t>Datová zásuvka dvojnásobná, maska, keyston, kryt, rám. - vč. proměření</t>
  </si>
  <si>
    <t>252</t>
  </si>
  <si>
    <t>127</t>
  </si>
  <si>
    <t>254</t>
  </si>
  <si>
    <t>Pol412</t>
  </si>
  <si>
    <t>Kabelový žlab - drát 140x60 vč. příslušenství</t>
  </si>
  <si>
    <t>129</t>
  </si>
  <si>
    <t>Pol413</t>
  </si>
  <si>
    <t>Krabice elinstalační plastová 68-45mm pod omítku prázdná - přístrojová</t>
  </si>
  <si>
    <t>258</t>
  </si>
  <si>
    <t>Pol414</t>
  </si>
  <si>
    <t>Krabice elinstalační plastová 68-45mm s víčkem pod omítku</t>
  </si>
  <si>
    <t>260</t>
  </si>
  <si>
    <t>131</t>
  </si>
  <si>
    <t>Pol415</t>
  </si>
  <si>
    <t>Krabice elinstalační plastová 97-50mm prázdná s víčkem pod omítku</t>
  </si>
  <si>
    <t>262</t>
  </si>
  <si>
    <t>264</t>
  </si>
  <si>
    <t>133</t>
  </si>
  <si>
    <t>Pol416</t>
  </si>
  <si>
    <t>Trubka ohebná PVC, 320N, d16 pod omítku samozhášivá</t>
  </si>
  <si>
    <t>266</t>
  </si>
  <si>
    <t>268</t>
  </si>
  <si>
    <t>135</t>
  </si>
  <si>
    <t>Pol417</t>
  </si>
  <si>
    <t>Trubka ohebná PVC, 320N, d32 pod omítku samozhášivá</t>
  </si>
  <si>
    <t>270</t>
  </si>
  <si>
    <t>Pol418</t>
  </si>
  <si>
    <t>Kabelová chránička d 40</t>
  </si>
  <si>
    <t>272</t>
  </si>
  <si>
    <t>137</t>
  </si>
  <si>
    <t>Pol419</t>
  </si>
  <si>
    <t>Svodič přepětí pro ISDN linky vč. rozvodnice</t>
  </si>
  <si>
    <t>274</t>
  </si>
  <si>
    <t>Pol272</t>
  </si>
  <si>
    <t>Konfigurace a oživení systému datové sítě, zaškolení</t>
  </si>
  <si>
    <t>276</t>
  </si>
  <si>
    <t>139</t>
  </si>
  <si>
    <t>Pol273</t>
  </si>
  <si>
    <t>Konfigurace a oživení tel. ústředny, zaškolení</t>
  </si>
  <si>
    <t>278</t>
  </si>
  <si>
    <t>Pol420</t>
  </si>
  <si>
    <t>Stavební sádra - šedá</t>
  </si>
  <si>
    <t>280</t>
  </si>
  <si>
    <t>141</t>
  </si>
  <si>
    <t>Pol421</t>
  </si>
  <si>
    <t>282</t>
  </si>
  <si>
    <t>Pol422</t>
  </si>
  <si>
    <t>284</t>
  </si>
  <si>
    <t>D5</t>
  </si>
  <si>
    <t>6. Satelitní a televizní systém</t>
  </si>
  <si>
    <t>143</t>
  </si>
  <si>
    <t>Pol423</t>
  </si>
  <si>
    <t>Satelitní parabola vč. kovertorů a konzole (3 družice) orbitální rozsah 40°</t>
  </si>
  <si>
    <t>286</t>
  </si>
  <si>
    <t>Pol424</t>
  </si>
  <si>
    <t>Terrestrální anténa vč. stožáru</t>
  </si>
  <si>
    <t>288</t>
  </si>
  <si>
    <t>145</t>
  </si>
  <si>
    <t>Pol425</t>
  </si>
  <si>
    <t>Multipřepínač 13in/50out s vlastním zdrojem (tři družice + pozemní TV akt. i pas.), SAT 950-2300MHz, TV 5-862MHz</t>
  </si>
  <si>
    <t>290</t>
  </si>
  <si>
    <t>Pol426</t>
  </si>
  <si>
    <t>Koax kabel 75Ohm</t>
  </si>
  <si>
    <t>292</t>
  </si>
  <si>
    <t>147</t>
  </si>
  <si>
    <t>294</t>
  </si>
  <si>
    <t>296</t>
  </si>
  <si>
    <t>149</t>
  </si>
  <si>
    <t>298</t>
  </si>
  <si>
    <t>300</t>
  </si>
  <si>
    <t>151</t>
  </si>
  <si>
    <t>Pol427</t>
  </si>
  <si>
    <t>302</t>
  </si>
  <si>
    <t>304</t>
  </si>
  <si>
    <t>153</t>
  </si>
  <si>
    <t>306</t>
  </si>
  <si>
    <t>308</t>
  </si>
  <si>
    <t>155</t>
  </si>
  <si>
    <t>310</t>
  </si>
  <si>
    <t>312</t>
  </si>
  <si>
    <t>157</t>
  </si>
  <si>
    <t>Pol428</t>
  </si>
  <si>
    <t>Zásuvka TV/SAT/R koncová pod om. IP20, vč. rám.</t>
  </si>
  <si>
    <t>314</t>
  </si>
  <si>
    <t>Pol429</t>
  </si>
  <si>
    <t>Svodič přepětí pro koax. vedení vč. společné rozvodnice</t>
  </si>
  <si>
    <t>316</t>
  </si>
  <si>
    <t>159</t>
  </si>
  <si>
    <t>318</t>
  </si>
  <si>
    <t>Pol430</t>
  </si>
  <si>
    <t>320</t>
  </si>
  <si>
    <t>161</t>
  </si>
  <si>
    <t>Pol431</t>
  </si>
  <si>
    <t>322</t>
  </si>
  <si>
    <t>D6</t>
  </si>
  <si>
    <t>7. HZS, PD, revize</t>
  </si>
  <si>
    <t>Pol286</t>
  </si>
  <si>
    <t>Doklady, předávací protokoly, atesty</t>
  </si>
  <si>
    <t>324</t>
  </si>
  <si>
    <t>163</t>
  </si>
  <si>
    <t>Pol287</t>
  </si>
  <si>
    <t>Koordinace</t>
  </si>
  <si>
    <t>326</t>
  </si>
  <si>
    <t>Pol288</t>
  </si>
  <si>
    <t>Zjišťovací práce</t>
  </si>
  <si>
    <t>328</t>
  </si>
  <si>
    <t>165</t>
  </si>
  <si>
    <t>Pol289</t>
  </si>
  <si>
    <t>Zajišťovací práce a přípravné práce pro zajištění bezpečnosti</t>
  </si>
  <si>
    <t>330</t>
  </si>
  <si>
    <t>Pol432</t>
  </si>
  <si>
    <t>Demontáže</t>
  </si>
  <si>
    <t>332</t>
  </si>
  <si>
    <t>167</t>
  </si>
  <si>
    <t>Pol433</t>
  </si>
  <si>
    <t>Demontáže a montáže zařízení spojené se stáv. zařízením a vnějšími obvody vč. potř. materiálu</t>
  </si>
  <si>
    <t>334</t>
  </si>
  <si>
    <t>Pol291</t>
  </si>
  <si>
    <t>PD dílenská dle skutečně dodávaného zařízení</t>
  </si>
  <si>
    <t>336</t>
  </si>
  <si>
    <t>169</t>
  </si>
  <si>
    <t>Pol292</t>
  </si>
  <si>
    <t>PD skutečného provedení</t>
  </si>
  <si>
    <t>338</t>
  </si>
  <si>
    <t>Pol293</t>
  </si>
  <si>
    <t>340</t>
  </si>
  <si>
    <t>SEZNAM FIGUR</t>
  </si>
  <si>
    <t>Výměra</t>
  </si>
  <si>
    <t xml:space="preserve"> 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</si>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</sst>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ATP5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Zkvalitnění pobytového zařízení DD Tmavý Důl - elektroinstalace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Tmavý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27. 9. 2022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Královéhradecký kraj, Pivovarské nám. 1245, HK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Ateliér Pavlíček, Rooseveltova 2855,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ROUND(SUM(AG95:AG99),0)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ROUND(SUM(AS95:AS99),0)</f>
        <v>0</v>
      </c>
      <c r="AT94" s="98">
        <f>ROUND(SUM(AV94:AW94),0)</f>
        <v>0</v>
      </c>
      <c r="AU94" s="99">
        <f>ROUND(SUM(AU95:AU99),5)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ROUND(SUM(AZ95:AZ99),0)</f>
        <v>0</v>
      </c>
      <c r="BA94" s="98">
        <f>ROUND(SUM(BA95:BA99),0)</f>
        <v>0</v>
      </c>
      <c r="BB94" s="98">
        <f>ROUND(SUM(BB95:BB99),0)</f>
        <v>0</v>
      </c>
      <c r="BC94" s="98">
        <f>ROUND(SUM(BC95:BC99),0)</f>
        <v>0</v>
      </c>
      <c r="BD94" s="100">
        <f>ROUND(SUM(BD95:BD99),0)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ROUND(SUM(AV95:AW95),0)</f>
        <v>0</v>
      </c>
      <c r="AU95" s="112">
        <f>'1 - Stavební část'!P122</f>
        <v>0</v>
      </c>
      <c r="AV95" s="111">
        <f>'1 - Stavební část'!J33</f>
        <v>0</v>
      </c>
      <c r="AW95" s="111">
        <f>'1 - Stavební část'!J34</f>
        <v>0</v>
      </c>
      <c r="AX95" s="111">
        <f>'1 - Stavební část'!J35</f>
        <v>0</v>
      </c>
      <c r="AY95" s="111">
        <f>'1 - Stavební část'!J36</f>
        <v>0</v>
      </c>
      <c r="AZ95" s="111">
        <f>'1 - Stavební část'!F33</f>
        <v>0</v>
      </c>
      <c r="BA95" s="111">
        <f>'1 - Stavební část'!F34</f>
        <v>0</v>
      </c>
      <c r="BB95" s="111">
        <f>'1 - Stavební část'!F35</f>
        <v>0</v>
      </c>
      <c r="BC95" s="111">
        <f>'1 - Stavební část'!F36</f>
        <v>0</v>
      </c>
      <c r="BD95" s="113">
        <f>'1 - Stavební část'!F37</f>
        <v>0</v>
      </c>
      <c r="BE95" s="7"/>
      <c r="BT95" s="114" t="s">
        <v>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</v>
      </c>
    </row>
    <row r="96" s="7" customFormat="1" ht="16.5" customHeight="1">
      <c r="A96" s="103" t="s">
        <v>81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ROUND(SUM(AV96:AW96),0)</f>
        <v>0</v>
      </c>
      <c r="AU96" s="112">
        <f>'2 - EPS'!P123</f>
        <v>0</v>
      </c>
      <c r="AV96" s="111">
        <f>'2 - EPS'!J33</f>
        <v>0</v>
      </c>
      <c r="AW96" s="111">
        <f>'2 - EPS'!J34</f>
        <v>0</v>
      </c>
      <c r="AX96" s="111">
        <f>'2 - EPS'!J35</f>
        <v>0</v>
      </c>
      <c r="AY96" s="111">
        <f>'2 - EPS'!J36</f>
        <v>0</v>
      </c>
      <c r="AZ96" s="111">
        <f>'2 - EPS'!F33</f>
        <v>0</v>
      </c>
      <c r="BA96" s="111">
        <f>'2 - EPS'!F34</f>
        <v>0</v>
      </c>
      <c r="BB96" s="111">
        <f>'2 - EPS'!F35</f>
        <v>0</v>
      </c>
      <c r="BC96" s="111">
        <f>'2 - EPS'!F36</f>
        <v>0</v>
      </c>
      <c r="BD96" s="113">
        <f>'2 - EPS'!F37</f>
        <v>0</v>
      </c>
      <c r="BE96" s="7"/>
      <c r="BT96" s="114" t="s">
        <v>8</v>
      </c>
      <c r="BV96" s="114" t="s">
        <v>79</v>
      </c>
      <c r="BW96" s="114" t="s">
        <v>87</v>
      </c>
      <c r="BX96" s="114" t="s">
        <v>4</v>
      </c>
      <c r="CL96" s="114" t="s">
        <v>1</v>
      </c>
      <c r="CM96" s="114" t="s">
        <v>8</v>
      </c>
    </row>
    <row r="97" s="7" customFormat="1" ht="16.5" customHeight="1">
      <c r="A97" s="103" t="s">
        <v>81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'31 - Komunikační systém -...'!J30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ROUND(SUM(AV97:AW97),0)</f>
        <v>0</v>
      </c>
      <c r="AU97" s="112">
        <f>'31 - Komunikační systém -...'!P121</f>
        <v>0</v>
      </c>
      <c r="AV97" s="111">
        <f>'31 - Komunikační systém -...'!J33</f>
        <v>0</v>
      </c>
      <c r="AW97" s="111">
        <f>'31 - Komunikační systém -...'!J34</f>
        <v>0</v>
      </c>
      <c r="AX97" s="111">
        <f>'31 - Komunikační systém -...'!J35</f>
        <v>0</v>
      </c>
      <c r="AY97" s="111">
        <f>'31 - Komunikační systém -...'!J36</f>
        <v>0</v>
      </c>
      <c r="AZ97" s="111">
        <f>'31 - Komunikační systém -...'!F33</f>
        <v>0</v>
      </c>
      <c r="BA97" s="111">
        <f>'31 - Komunikační systém -...'!F34</f>
        <v>0</v>
      </c>
      <c r="BB97" s="111">
        <f>'31 - Komunikační systém -...'!F35</f>
        <v>0</v>
      </c>
      <c r="BC97" s="111">
        <f>'31 - Komunikační systém -...'!F36</f>
        <v>0</v>
      </c>
      <c r="BD97" s="113">
        <f>'31 - Komunikační systém -...'!F37</f>
        <v>0</v>
      </c>
      <c r="BE97" s="7"/>
      <c r="BT97" s="114" t="s">
        <v>8</v>
      </c>
      <c r="BV97" s="114" t="s">
        <v>79</v>
      </c>
      <c r="BW97" s="114" t="s">
        <v>90</v>
      </c>
      <c r="BX97" s="114" t="s">
        <v>4</v>
      </c>
      <c r="CL97" s="114" t="s">
        <v>1</v>
      </c>
      <c r="CM97" s="114" t="s">
        <v>8</v>
      </c>
    </row>
    <row r="98" s="7" customFormat="1" ht="16.5" customHeight="1">
      <c r="A98" s="103" t="s">
        <v>81</v>
      </c>
      <c r="B98" s="104"/>
      <c r="C98" s="105"/>
      <c r="D98" s="106" t="s">
        <v>91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'32 - Komunikační systém -...'!J30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0">
        <v>0</v>
      </c>
      <c r="AT98" s="111">
        <f>ROUND(SUM(AV98:AW98),0)</f>
        <v>0</v>
      </c>
      <c r="AU98" s="112">
        <f>'32 - Komunikační systém -...'!P121</f>
        <v>0</v>
      </c>
      <c r="AV98" s="111">
        <f>'32 - Komunikační systém -...'!J33</f>
        <v>0</v>
      </c>
      <c r="AW98" s="111">
        <f>'32 - Komunikační systém -...'!J34</f>
        <v>0</v>
      </c>
      <c r="AX98" s="111">
        <f>'32 - Komunikační systém -...'!J35</f>
        <v>0</v>
      </c>
      <c r="AY98" s="111">
        <f>'32 - Komunikační systém -...'!J36</f>
        <v>0</v>
      </c>
      <c r="AZ98" s="111">
        <f>'32 - Komunikační systém -...'!F33</f>
        <v>0</v>
      </c>
      <c r="BA98" s="111">
        <f>'32 - Komunikační systém -...'!F34</f>
        <v>0</v>
      </c>
      <c r="BB98" s="111">
        <f>'32 - Komunikační systém -...'!F35</f>
        <v>0</v>
      </c>
      <c r="BC98" s="111">
        <f>'32 - Komunikační systém -...'!F36</f>
        <v>0</v>
      </c>
      <c r="BD98" s="113">
        <f>'32 - Komunikační systém -...'!F37</f>
        <v>0</v>
      </c>
      <c r="BE98" s="7"/>
      <c r="BT98" s="114" t="s">
        <v>8</v>
      </c>
      <c r="BV98" s="114" t="s">
        <v>79</v>
      </c>
      <c r="BW98" s="114" t="s">
        <v>93</v>
      </c>
      <c r="BX98" s="114" t="s">
        <v>4</v>
      </c>
      <c r="CL98" s="114" t="s">
        <v>1</v>
      </c>
      <c r="CM98" s="114" t="s">
        <v>8</v>
      </c>
    </row>
    <row r="99" s="7" customFormat="1" ht="16.5" customHeight="1">
      <c r="A99" s="103" t="s">
        <v>81</v>
      </c>
      <c r="B99" s="104"/>
      <c r="C99" s="105"/>
      <c r="D99" s="106" t="s">
        <v>94</v>
      </c>
      <c r="E99" s="106"/>
      <c r="F99" s="106"/>
      <c r="G99" s="106"/>
      <c r="H99" s="106"/>
      <c r="I99" s="107"/>
      <c r="J99" s="106" t="s">
        <v>95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'4 - Elektroinstalace'!J30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83</v>
      </c>
      <c r="AR99" s="104"/>
      <c r="AS99" s="115">
        <v>0</v>
      </c>
      <c r="AT99" s="116">
        <f>ROUND(SUM(AV99:AW99),0)</f>
        <v>0</v>
      </c>
      <c r="AU99" s="117">
        <f>'4 - Elektroinstalace'!P124</f>
        <v>0</v>
      </c>
      <c r="AV99" s="116">
        <f>'4 - Elektroinstalace'!J33</f>
        <v>0</v>
      </c>
      <c r="AW99" s="116">
        <f>'4 - Elektroinstalace'!J34</f>
        <v>0</v>
      </c>
      <c r="AX99" s="116">
        <f>'4 - Elektroinstalace'!J35</f>
        <v>0</v>
      </c>
      <c r="AY99" s="116">
        <f>'4 - Elektroinstalace'!J36</f>
        <v>0</v>
      </c>
      <c r="AZ99" s="116">
        <f>'4 - Elektroinstalace'!F33</f>
        <v>0</v>
      </c>
      <c r="BA99" s="116">
        <f>'4 - Elektroinstalace'!F34</f>
        <v>0</v>
      </c>
      <c r="BB99" s="116">
        <f>'4 - Elektroinstalace'!F35</f>
        <v>0</v>
      </c>
      <c r="BC99" s="116">
        <f>'4 - Elektroinstalace'!F36</f>
        <v>0</v>
      </c>
      <c r="BD99" s="118">
        <f>'4 - Elektroinstalace'!F37</f>
        <v>0</v>
      </c>
      <c r="BE99" s="7"/>
      <c r="BT99" s="114" t="s">
        <v>8</v>
      </c>
      <c r="BV99" s="114" t="s">
        <v>79</v>
      </c>
      <c r="BW99" s="114" t="s">
        <v>96</v>
      </c>
      <c r="BX99" s="114" t="s">
        <v>4</v>
      </c>
      <c r="CL99" s="114" t="s">
        <v>1</v>
      </c>
      <c r="CM99" s="114" t="s">
        <v>8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í část'!C2" display="/"/>
    <hyperlink ref="A96" location="'2 - EPS'!C2" display="/"/>
    <hyperlink ref="A97" location="'31 - Komunikační systém -...'!C2" display="/"/>
    <hyperlink ref="A98" location="'32 - Komunikační systém -...'!C2" display="/"/>
    <hyperlink ref="A99" location="'4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19" t="s">
        <v>97</v>
      </c>
      <c r="BA2" s="119" t="s">
        <v>98</v>
      </c>
      <c r="BB2" s="119" t="s">
        <v>1</v>
      </c>
      <c r="BC2" s="119" t="s">
        <v>99</v>
      </c>
      <c r="BD2" s="119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100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Zkvalitnění pobytového zařízení DD Tmavý Důl - elektroinstalace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ROUND(J122,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ROUND((SUM(BE122:BE219)),  0)</f>
        <v>0</v>
      </c>
      <c r="G33" s="37"/>
      <c r="H33" s="37"/>
      <c r="I33" s="128">
        <v>0.20999999999999999</v>
      </c>
      <c r="J33" s="127">
        <f>ROUND(((SUM(BE122:BE219))*I33),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ROUND((SUM(BF122:BF219)),  0)</f>
        <v>0</v>
      </c>
      <c r="G34" s="37"/>
      <c r="H34" s="37"/>
      <c r="I34" s="128">
        <v>0.14999999999999999</v>
      </c>
      <c r="J34" s="127">
        <f>ROUND(((SUM(BF122:BF219))*I34),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ROUND((SUM(BG122:BG219)),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ROUND((SUM(BH122:BH219)),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ROUND((SUM(BI122:BI219)),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Zkvalitnění pobytového zařízení DD Tmavý Důl - elektroinstalace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Tmavý Důl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 1245, HK</v>
      </c>
      <c r="G91" s="37"/>
      <c r="H91" s="37"/>
      <c r="I91" s="31" t="s">
        <v>31</v>
      </c>
      <c r="J91" s="35" t="str">
        <f>E21</f>
        <v>Ateliér Pavlíček, Rooseveltova 2855,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104</v>
      </c>
      <c r="D94" s="129"/>
      <c r="E94" s="129"/>
      <c r="F94" s="129"/>
      <c r="G94" s="129"/>
      <c r="H94" s="129"/>
      <c r="I94" s="129"/>
      <c r="J94" s="138" t="s">
        <v>105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106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107</v>
      </c>
    </row>
    <row r="97" s="9" customFormat="1" ht="24.96" customHeight="1">
      <c r="A97" s="9"/>
      <c r="B97" s="140"/>
      <c r="C97" s="9"/>
      <c r="D97" s="141" t="s">
        <v>108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109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110</v>
      </c>
      <c r="E99" s="142"/>
      <c r="F99" s="142"/>
      <c r="G99" s="142"/>
      <c r="H99" s="142"/>
      <c r="I99" s="142"/>
      <c r="J99" s="143">
        <f>J130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111</v>
      </c>
      <c r="E100" s="146"/>
      <c r="F100" s="146"/>
      <c r="G100" s="146"/>
      <c r="H100" s="146"/>
      <c r="I100" s="146"/>
      <c r="J100" s="147">
        <f>J131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112</v>
      </c>
      <c r="E101" s="146"/>
      <c r="F101" s="146"/>
      <c r="G101" s="146"/>
      <c r="H101" s="146"/>
      <c r="I101" s="146"/>
      <c r="J101" s="147">
        <f>J139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113</v>
      </c>
      <c r="E102" s="146"/>
      <c r="F102" s="146"/>
      <c r="G102" s="146"/>
      <c r="H102" s="146"/>
      <c r="I102" s="146"/>
      <c r="J102" s="147">
        <f>J205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114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1" t="str">
        <f>E7</f>
        <v>Zkvalitnění pobytového zařízení DD Tmavý Důl - elektroinstalace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1 - Stavební část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F12</f>
        <v>Tmavý Důl</v>
      </c>
      <c r="G116" s="37"/>
      <c r="H116" s="37"/>
      <c r="I116" s="31" t="s">
        <v>23</v>
      </c>
      <c r="J116" s="68" t="str">
        <f>IF(J12="","",J12)</f>
        <v>27. 9. 2022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25</v>
      </c>
      <c r="D118" s="37"/>
      <c r="E118" s="37"/>
      <c r="F118" s="26" t="str">
        <f>E15</f>
        <v>Královéhradecký kraj, Pivovarské nám. 1245, HK</v>
      </c>
      <c r="G118" s="37"/>
      <c r="H118" s="37"/>
      <c r="I118" s="31" t="s">
        <v>31</v>
      </c>
      <c r="J118" s="35" t="str">
        <f>E21</f>
        <v>Ateliér Pavlíček, Rooseveltova 2855, D.K.n.L.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7"/>
      <c r="E119" s="37"/>
      <c r="F119" s="26" t="str">
        <f>IF(E18="","",E18)</f>
        <v>Vyplň údaj</v>
      </c>
      <c r="G119" s="37"/>
      <c r="H119" s="37"/>
      <c r="I119" s="31" t="s">
        <v>34</v>
      </c>
      <c r="J119" s="35" t="str">
        <f>E24</f>
        <v>ing. V. Švehla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8"/>
      <c r="B121" s="149"/>
      <c r="C121" s="150" t="s">
        <v>115</v>
      </c>
      <c r="D121" s="151" t="s">
        <v>62</v>
      </c>
      <c r="E121" s="151" t="s">
        <v>58</v>
      </c>
      <c r="F121" s="151" t="s">
        <v>59</v>
      </c>
      <c r="G121" s="151" t="s">
        <v>116</v>
      </c>
      <c r="H121" s="151" t="s">
        <v>117</v>
      </c>
      <c r="I121" s="151" t="s">
        <v>118</v>
      </c>
      <c r="J121" s="151" t="s">
        <v>105</v>
      </c>
      <c r="K121" s="152" t="s">
        <v>119</v>
      </c>
      <c r="L121" s="153"/>
      <c r="M121" s="85" t="s">
        <v>1</v>
      </c>
      <c r="N121" s="86" t="s">
        <v>41</v>
      </c>
      <c r="O121" s="86" t="s">
        <v>120</v>
      </c>
      <c r="P121" s="86" t="s">
        <v>121</v>
      </c>
      <c r="Q121" s="86" t="s">
        <v>122</v>
      </c>
      <c r="R121" s="86" t="s">
        <v>123</v>
      </c>
      <c r="S121" s="86" t="s">
        <v>124</v>
      </c>
      <c r="T121" s="87" t="s">
        <v>125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7"/>
      <c r="B122" s="38"/>
      <c r="C122" s="92" t="s">
        <v>126</v>
      </c>
      <c r="D122" s="37"/>
      <c r="E122" s="37"/>
      <c r="F122" s="37"/>
      <c r="G122" s="37"/>
      <c r="H122" s="37"/>
      <c r="I122" s="37"/>
      <c r="J122" s="154">
        <f>BK122</f>
        <v>0</v>
      </c>
      <c r="K122" s="37"/>
      <c r="L122" s="38"/>
      <c r="M122" s="88"/>
      <c r="N122" s="72"/>
      <c r="O122" s="89"/>
      <c r="P122" s="155">
        <f>P123+P130</f>
        <v>0</v>
      </c>
      <c r="Q122" s="89"/>
      <c r="R122" s="155">
        <f>R123+R130</f>
        <v>0.53126250480000003</v>
      </c>
      <c r="S122" s="89"/>
      <c r="T122" s="156">
        <f>T123+T130</f>
        <v>0.017000000000000001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107</v>
      </c>
      <c r="BK122" s="157">
        <f>BK123+BK130</f>
        <v>0</v>
      </c>
    </row>
    <row r="123" s="12" customFormat="1" ht="25.92" customHeight="1">
      <c r="A123" s="12"/>
      <c r="B123" s="158"/>
      <c r="C123" s="12"/>
      <c r="D123" s="159" t="s">
        <v>76</v>
      </c>
      <c r="E123" s="160" t="s">
        <v>127</v>
      </c>
      <c r="F123" s="160" t="s">
        <v>128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</f>
        <v>0</v>
      </c>
      <c r="Q123" s="164"/>
      <c r="R123" s="165">
        <f>R124</f>
        <v>0.010770799999999999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</v>
      </c>
      <c r="AT123" s="167" t="s">
        <v>76</v>
      </c>
      <c r="AU123" s="167" t="s">
        <v>77</v>
      </c>
      <c r="AY123" s="159" t="s">
        <v>129</v>
      </c>
      <c r="BK123" s="168">
        <f>BK124</f>
        <v>0</v>
      </c>
    </row>
    <row r="124" s="12" customFormat="1" ht="22.8" customHeight="1">
      <c r="A124" s="12"/>
      <c r="B124" s="158"/>
      <c r="C124" s="12"/>
      <c r="D124" s="159" t="s">
        <v>76</v>
      </c>
      <c r="E124" s="169" t="s">
        <v>130</v>
      </c>
      <c r="F124" s="169" t="s">
        <v>131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SUM(P125:P129)</f>
        <v>0</v>
      </c>
      <c r="Q124" s="164"/>
      <c r="R124" s="165">
        <f>SUM(R125:R129)</f>
        <v>0.010770799999999999</v>
      </c>
      <c r="S124" s="164"/>
      <c r="T124" s="166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</v>
      </c>
      <c r="AT124" s="167" t="s">
        <v>76</v>
      </c>
      <c r="AU124" s="167" t="s">
        <v>8</v>
      </c>
      <c r="AY124" s="159" t="s">
        <v>129</v>
      </c>
      <c r="BK124" s="168">
        <f>SUM(BK125:BK129)</f>
        <v>0</v>
      </c>
    </row>
    <row r="125" s="2" customFormat="1" ht="24.15" customHeight="1">
      <c r="A125" s="37"/>
      <c r="B125" s="171"/>
      <c r="C125" s="172" t="s">
        <v>8</v>
      </c>
      <c r="D125" s="172" t="s">
        <v>132</v>
      </c>
      <c r="E125" s="173" t="s">
        <v>133</v>
      </c>
      <c r="F125" s="174" t="s">
        <v>134</v>
      </c>
      <c r="G125" s="175" t="s">
        <v>135</v>
      </c>
      <c r="H125" s="176">
        <v>2</v>
      </c>
      <c r="I125" s="177"/>
      <c r="J125" s="178">
        <f>ROUND(I125*H125,0)</f>
        <v>0</v>
      </c>
      <c r="K125" s="174" t="s">
        <v>136</v>
      </c>
      <c r="L125" s="38"/>
      <c r="M125" s="179" t="s">
        <v>1</v>
      </c>
      <c r="N125" s="180" t="s">
        <v>43</v>
      </c>
      <c r="O125" s="76"/>
      <c r="P125" s="181">
        <f>O125*H125</f>
        <v>0</v>
      </c>
      <c r="Q125" s="181">
        <v>0.0044853999999999996</v>
      </c>
      <c r="R125" s="181">
        <f>Q125*H125</f>
        <v>0.0089707999999999993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94</v>
      </c>
      <c r="AT125" s="183" t="s">
        <v>132</v>
      </c>
      <c r="AU125" s="183" t="s">
        <v>85</v>
      </c>
      <c r="AY125" s="18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85</v>
      </c>
      <c r="BK125" s="184">
        <f>ROUND(I125*H125,0)</f>
        <v>0</v>
      </c>
      <c r="BL125" s="18" t="s">
        <v>94</v>
      </c>
      <c r="BM125" s="183" t="s">
        <v>137</v>
      </c>
    </row>
    <row r="126" s="13" customFormat="1">
      <c r="A126" s="13"/>
      <c r="B126" s="185"/>
      <c r="C126" s="13"/>
      <c r="D126" s="186" t="s">
        <v>138</v>
      </c>
      <c r="E126" s="187" t="s">
        <v>1</v>
      </c>
      <c r="F126" s="188" t="s">
        <v>139</v>
      </c>
      <c r="G126" s="13"/>
      <c r="H126" s="189">
        <v>1</v>
      </c>
      <c r="I126" s="190"/>
      <c r="J126" s="13"/>
      <c r="K126" s="13"/>
      <c r="L126" s="185"/>
      <c r="M126" s="191"/>
      <c r="N126" s="192"/>
      <c r="O126" s="192"/>
      <c r="P126" s="192"/>
      <c r="Q126" s="192"/>
      <c r="R126" s="192"/>
      <c r="S126" s="192"/>
      <c r="T126" s="19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138</v>
      </c>
      <c r="AU126" s="187" t="s">
        <v>85</v>
      </c>
      <c r="AV126" s="13" t="s">
        <v>85</v>
      </c>
      <c r="AW126" s="13" t="s">
        <v>33</v>
      </c>
      <c r="AX126" s="13" t="s">
        <v>77</v>
      </c>
      <c r="AY126" s="187" t="s">
        <v>129</v>
      </c>
    </row>
    <row r="127" s="13" customFormat="1">
      <c r="A127" s="13"/>
      <c r="B127" s="185"/>
      <c r="C127" s="13"/>
      <c r="D127" s="186" t="s">
        <v>138</v>
      </c>
      <c r="E127" s="187" t="s">
        <v>1</v>
      </c>
      <c r="F127" s="188" t="s">
        <v>140</v>
      </c>
      <c r="G127" s="13"/>
      <c r="H127" s="189">
        <v>1</v>
      </c>
      <c r="I127" s="190"/>
      <c r="J127" s="13"/>
      <c r="K127" s="13"/>
      <c r="L127" s="185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138</v>
      </c>
      <c r="AU127" s="187" t="s">
        <v>85</v>
      </c>
      <c r="AV127" s="13" t="s">
        <v>85</v>
      </c>
      <c r="AW127" s="13" t="s">
        <v>33</v>
      </c>
      <c r="AX127" s="13" t="s">
        <v>77</v>
      </c>
      <c r="AY127" s="187" t="s">
        <v>129</v>
      </c>
    </row>
    <row r="128" s="14" customFormat="1">
      <c r="A128" s="14"/>
      <c r="B128" s="194"/>
      <c r="C128" s="14"/>
      <c r="D128" s="186" t="s">
        <v>138</v>
      </c>
      <c r="E128" s="195" t="s">
        <v>1</v>
      </c>
      <c r="F128" s="196" t="s">
        <v>141</v>
      </c>
      <c r="G128" s="14"/>
      <c r="H128" s="197">
        <v>2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138</v>
      </c>
      <c r="AU128" s="195" t="s">
        <v>85</v>
      </c>
      <c r="AV128" s="14" t="s">
        <v>142</v>
      </c>
      <c r="AW128" s="14" t="s">
        <v>33</v>
      </c>
      <c r="AX128" s="14" t="s">
        <v>8</v>
      </c>
      <c r="AY128" s="195" t="s">
        <v>129</v>
      </c>
    </row>
    <row r="129" s="2" customFormat="1" ht="16.5" customHeight="1">
      <c r="A129" s="37"/>
      <c r="B129" s="171"/>
      <c r="C129" s="202" t="s">
        <v>85</v>
      </c>
      <c r="D129" s="202" t="s">
        <v>143</v>
      </c>
      <c r="E129" s="203" t="s">
        <v>144</v>
      </c>
      <c r="F129" s="204" t="s">
        <v>145</v>
      </c>
      <c r="G129" s="205" t="s">
        <v>146</v>
      </c>
      <c r="H129" s="206">
        <v>2</v>
      </c>
      <c r="I129" s="207"/>
      <c r="J129" s="208">
        <f>ROUND(I129*H129,0)</f>
        <v>0</v>
      </c>
      <c r="K129" s="204" t="s">
        <v>1</v>
      </c>
      <c r="L129" s="209"/>
      <c r="M129" s="210" t="s">
        <v>1</v>
      </c>
      <c r="N129" s="211" t="s">
        <v>43</v>
      </c>
      <c r="O129" s="76"/>
      <c r="P129" s="181">
        <f>O129*H129</f>
        <v>0</v>
      </c>
      <c r="Q129" s="181">
        <v>0.00089999999999999998</v>
      </c>
      <c r="R129" s="181">
        <f>Q129*H129</f>
        <v>0.0018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147</v>
      </c>
      <c r="AT129" s="183" t="s">
        <v>143</v>
      </c>
      <c r="AU129" s="183" t="s">
        <v>85</v>
      </c>
      <c r="AY129" s="18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94</v>
      </c>
      <c r="BM129" s="183" t="s">
        <v>148</v>
      </c>
    </row>
    <row r="130" s="12" customFormat="1" ht="25.92" customHeight="1">
      <c r="A130" s="12"/>
      <c r="B130" s="158"/>
      <c r="C130" s="12"/>
      <c r="D130" s="159" t="s">
        <v>76</v>
      </c>
      <c r="E130" s="160" t="s">
        <v>149</v>
      </c>
      <c r="F130" s="160" t="s">
        <v>150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P131+P139+P205</f>
        <v>0</v>
      </c>
      <c r="Q130" s="164"/>
      <c r="R130" s="165">
        <f>R131+R139+R205</f>
        <v>0.52049170480000007</v>
      </c>
      <c r="S130" s="164"/>
      <c r="T130" s="166">
        <f>T131+T139+T205</f>
        <v>0.017000000000000001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85</v>
      </c>
      <c r="AT130" s="167" t="s">
        <v>76</v>
      </c>
      <c r="AU130" s="167" t="s">
        <v>77</v>
      </c>
      <c r="AY130" s="159" t="s">
        <v>129</v>
      </c>
      <c r="BK130" s="168">
        <f>BK131+BK139+BK205</f>
        <v>0</v>
      </c>
    </row>
    <row r="131" s="12" customFormat="1" ht="22.8" customHeight="1">
      <c r="A131" s="12"/>
      <c r="B131" s="158"/>
      <c r="C131" s="12"/>
      <c r="D131" s="159" t="s">
        <v>76</v>
      </c>
      <c r="E131" s="169" t="s">
        <v>151</v>
      </c>
      <c r="F131" s="169" t="s">
        <v>152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SUM(P132:P138)</f>
        <v>0</v>
      </c>
      <c r="Q131" s="164"/>
      <c r="R131" s="165">
        <f>SUM(R132:R138)</f>
        <v>0.28988980479999998</v>
      </c>
      <c r="S131" s="164"/>
      <c r="T131" s="166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85</v>
      </c>
      <c r="AT131" s="167" t="s">
        <v>76</v>
      </c>
      <c r="AU131" s="167" t="s">
        <v>8</v>
      </c>
      <c r="AY131" s="159" t="s">
        <v>129</v>
      </c>
      <c r="BK131" s="168">
        <f>SUM(BK132:BK138)</f>
        <v>0</v>
      </c>
    </row>
    <row r="132" s="2" customFormat="1" ht="33" customHeight="1">
      <c r="A132" s="37"/>
      <c r="B132" s="171"/>
      <c r="C132" s="172" t="s">
        <v>142</v>
      </c>
      <c r="D132" s="172" t="s">
        <v>132</v>
      </c>
      <c r="E132" s="173" t="s">
        <v>153</v>
      </c>
      <c r="F132" s="174" t="s">
        <v>154</v>
      </c>
      <c r="G132" s="175" t="s">
        <v>155</v>
      </c>
      <c r="H132" s="176">
        <v>9.0559999999999992</v>
      </c>
      <c r="I132" s="177"/>
      <c r="J132" s="178">
        <f>ROUND(I132*H132,0)</f>
        <v>0</v>
      </c>
      <c r="K132" s="174" t="s">
        <v>136</v>
      </c>
      <c r="L132" s="38"/>
      <c r="M132" s="179" t="s">
        <v>1</v>
      </c>
      <c r="N132" s="180" t="s">
        <v>43</v>
      </c>
      <c r="O132" s="76"/>
      <c r="P132" s="181">
        <f>O132*H132</f>
        <v>0</v>
      </c>
      <c r="Q132" s="181">
        <v>0.0318108</v>
      </c>
      <c r="R132" s="181">
        <f>Q132*H132</f>
        <v>0.28807860479999997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156</v>
      </c>
      <c r="AT132" s="183" t="s">
        <v>132</v>
      </c>
      <c r="AU132" s="183" t="s">
        <v>85</v>
      </c>
      <c r="AY132" s="18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156</v>
      </c>
      <c r="BM132" s="183" t="s">
        <v>157</v>
      </c>
    </row>
    <row r="133" s="13" customFormat="1">
      <c r="A133" s="13"/>
      <c r="B133" s="185"/>
      <c r="C133" s="13"/>
      <c r="D133" s="186" t="s">
        <v>138</v>
      </c>
      <c r="E133" s="187" t="s">
        <v>1</v>
      </c>
      <c r="F133" s="188" t="s">
        <v>158</v>
      </c>
      <c r="G133" s="13"/>
      <c r="H133" s="189">
        <v>4.5279999999999996</v>
      </c>
      <c r="I133" s="190"/>
      <c r="J133" s="13"/>
      <c r="K133" s="13"/>
      <c r="L133" s="185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138</v>
      </c>
      <c r="AU133" s="187" t="s">
        <v>85</v>
      </c>
      <c r="AV133" s="13" t="s">
        <v>85</v>
      </c>
      <c r="AW133" s="13" t="s">
        <v>33</v>
      </c>
      <c r="AX133" s="13" t="s">
        <v>77</v>
      </c>
      <c r="AY133" s="187" t="s">
        <v>129</v>
      </c>
    </row>
    <row r="134" s="13" customFormat="1">
      <c r="A134" s="13"/>
      <c r="B134" s="185"/>
      <c r="C134" s="13"/>
      <c r="D134" s="186" t="s">
        <v>138</v>
      </c>
      <c r="E134" s="187" t="s">
        <v>1</v>
      </c>
      <c r="F134" s="188" t="s">
        <v>159</v>
      </c>
      <c r="G134" s="13"/>
      <c r="H134" s="189">
        <v>4.5279999999999996</v>
      </c>
      <c r="I134" s="190"/>
      <c r="J134" s="13"/>
      <c r="K134" s="13"/>
      <c r="L134" s="185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138</v>
      </c>
      <c r="AU134" s="187" t="s">
        <v>85</v>
      </c>
      <c r="AV134" s="13" t="s">
        <v>85</v>
      </c>
      <c r="AW134" s="13" t="s">
        <v>33</v>
      </c>
      <c r="AX134" s="13" t="s">
        <v>77</v>
      </c>
      <c r="AY134" s="187" t="s">
        <v>129</v>
      </c>
    </row>
    <row r="135" s="14" customFormat="1">
      <c r="A135" s="14"/>
      <c r="B135" s="194"/>
      <c r="C135" s="14"/>
      <c r="D135" s="186" t="s">
        <v>138</v>
      </c>
      <c r="E135" s="195" t="s">
        <v>97</v>
      </c>
      <c r="F135" s="196" t="s">
        <v>160</v>
      </c>
      <c r="G135" s="14"/>
      <c r="H135" s="197">
        <v>9.0559999999999992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138</v>
      </c>
      <c r="AU135" s="195" t="s">
        <v>85</v>
      </c>
      <c r="AV135" s="14" t="s">
        <v>142</v>
      </c>
      <c r="AW135" s="14" t="s">
        <v>33</v>
      </c>
      <c r="AX135" s="14" t="s">
        <v>8</v>
      </c>
      <c r="AY135" s="195" t="s">
        <v>129</v>
      </c>
    </row>
    <row r="136" s="2" customFormat="1" ht="21.75" customHeight="1">
      <c r="A136" s="37"/>
      <c r="B136" s="171"/>
      <c r="C136" s="172" t="s">
        <v>94</v>
      </c>
      <c r="D136" s="172" t="s">
        <v>132</v>
      </c>
      <c r="E136" s="173" t="s">
        <v>161</v>
      </c>
      <c r="F136" s="174" t="s">
        <v>162</v>
      </c>
      <c r="G136" s="175" t="s">
        <v>155</v>
      </c>
      <c r="H136" s="176">
        <v>9.0559999999999992</v>
      </c>
      <c r="I136" s="177"/>
      <c r="J136" s="178">
        <f>ROUND(I136*H136,0)</f>
        <v>0</v>
      </c>
      <c r="K136" s="174" t="s">
        <v>136</v>
      </c>
      <c r="L136" s="38"/>
      <c r="M136" s="179" t="s">
        <v>1</v>
      </c>
      <c r="N136" s="180" t="s">
        <v>43</v>
      </c>
      <c r="O136" s="76"/>
      <c r="P136" s="181">
        <f>O136*H136</f>
        <v>0</v>
      </c>
      <c r="Q136" s="181">
        <v>0.00020000000000000001</v>
      </c>
      <c r="R136" s="181">
        <f>Q136*H136</f>
        <v>0.0018112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156</v>
      </c>
      <c r="AT136" s="183" t="s">
        <v>132</v>
      </c>
      <c r="AU136" s="183" t="s">
        <v>85</v>
      </c>
      <c r="AY136" s="18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156</v>
      </c>
      <c r="BM136" s="183" t="s">
        <v>163</v>
      </c>
    </row>
    <row r="137" s="13" customFormat="1">
      <c r="A137" s="13"/>
      <c r="B137" s="185"/>
      <c r="C137" s="13"/>
      <c r="D137" s="186" t="s">
        <v>138</v>
      </c>
      <c r="E137" s="187" t="s">
        <v>1</v>
      </c>
      <c r="F137" s="188" t="s">
        <v>97</v>
      </c>
      <c r="G137" s="13"/>
      <c r="H137" s="189">
        <v>9.0559999999999992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138</v>
      </c>
      <c r="AU137" s="187" t="s">
        <v>85</v>
      </c>
      <c r="AV137" s="13" t="s">
        <v>85</v>
      </c>
      <c r="AW137" s="13" t="s">
        <v>33</v>
      </c>
      <c r="AX137" s="13" t="s">
        <v>8</v>
      </c>
      <c r="AY137" s="187" t="s">
        <v>129</v>
      </c>
    </row>
    <row r="138" s="2" customFormat="1" ht="24.15" customHeight="1">
      <c r="A138" s="37"/>
      <c r="B138" s="171"/>
      <c r="C138" s="172" t="s">
        <v>164</v>
      </c>
      <c r="D138" s="172" t="s">
        <v>132</v>
      </c>
      <c r="E138" s="173" t="s">
        <v>165</v>
      </c>
      <c r="F138" s="174" t="s">
        <v>166</v>
      </c>
      <c r="G138" s="175" t="s">
        <v>167</v>
      </c>
      <c r="H138" s="176">
        <v>0.28999999999999998</v>
      </c>
      <c r="I138" s="177"/>
      <c r="J138" s="178">
        <f>ROUND(I138*H138,0)</f>
        <v>0</v>
      </c>
      <c r="K138" s="174" t="s">
        <v>136</v>
      </c>
      <c r="L138" s="38"/>
      <c r="M138" s="179" t="s">
        <v>1</v>
      </c>
      <c r="N138" s="180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156</v>
      </c>
      <c r="AT138" s="183" t="s">
        <v>132</v>
      </c>
      <c r="AU138" s="183" t="s">
        <v>85</v>
      </c>
      <c r="AY138" s="18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156</v>
      </c>
      <c r="BM138" s="183" t="s">
        <v>168</v>
      </c>
    </row>
    <row r="139" s="12" customFormat="1" ht="22.8" customHeight="1">
      <c r="A139" s="12"/>
      <c r="B139" s="158"/>
      <c r="C139" s="12"/>
      <c r="D139" s="159" t="s">
        <v>76</v>
      </c>
      <c r="E139" s="169" t="s">
        <v>169</v>
      </c>
      <c r="F139" s="169" t="s">
        <v>170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SUM(P140:P204)</f>
        <v>0</v>
      </c>
      <c r="Q139" s="164"/>
      <c r="R139" s="165">
        <f>SUM(R140:R204)</f>
        <v>0.2214931</v>
      </c>
      <c r="S139" s="164"/>
      <c r="T139" s="166">
        <f>SUM(T140:T204)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85</v>
      </c>
      <c r="AT139" s="167" t="s">
        <v>76</v>
      </c>
      <c r="AU139" s="167" t="s">
        <v>8</v>
      </c>
      <c r="AY139" s="159" t="s">
        <v>129</v>
      </c>
      <c r="BK139" s="168">
        <f>SUM(BK140:BK204)</f>
        <v>0</v>
      </c>
    </row>
    <row r="140" s="2" customFormat="1" ht="24.15" customHeight="1">
      <c r="A140" s="37"/>
      <c r="B140" s="171"/>
      <c r="C140" s="172" t="s">
        <v>171</v>
      </c>
      <c r="D140" s="172" t="s">
        <v>132</v>
      </c>
      <c r="E140" s="173" t="s">
        <v>172</v>
      </c>
      <c r="F140" s="174" t="s">
        <v>173</v>
      </c>
      <c r="G140" s="175" t="s">
        <v>135</v>
      </c>
      <c r="H140" s="176">
        <v>4</v>
      </c>
      <c r="I140" s="177"/>
      <c r="J140" s="178">
        <f>ROUND(I140*H140,0)</f>
        <v>0</v>
      </c>
      <c r="K140" s="174" t="s">
        <v>136</v>
      </c>
      <c r="L140" s="38"/>
      <c r="M140" s="179" t="s">
        <v>1</v>
      </c>
      <c r="N140" s="180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156</v>
      </c>
      <c r="AT140" s="183" t="s">
        <v>132</v>
      </c>
      <c r="AU140" s="183" t="s">
        <v>85</v>
      </c>
      <c r="AY140" s="18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156</v>
      </c>
      <c r="BM140" s="183" t="s">
        <v>174</v>
      </c>
    </row>
    <row r="141" s="13" customFormat="1">
      <c r="A141" s="13"/>
      <c r="B141" s="185"/>
      <c r="C141" s="13"/>
      <c r="D141" s="186" t="s">
        <v>138</v>
      </c>
      <c r="E141" s="187" t="s">
        <v>1</v>
      </c>
      <c r="F141" s="188" t="s">
        <v>175</v>
      </c>
      <c r="G141" s="13"/>
      <c r="H141" s="189">
        <v>1</v>
      </c>
      <c r="I141" s="190"/>
      <c r="J141" s="13"/>
      <c r="K141" s="13"/>
      <c r="L141" s="185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138</v>
      </c>
      <c r="AU141" s="187" t="s">
        <v>85</v>
      </c>
      <c r="AV141" s="13" t="s">
        <v>85</v>
      </c>
      <c r="AW141" s="13" t="s">
        <v>33</v>
      </c>
      <c r="AX141" s="13" t="s">
        <v>77</v>
      </c>
      <c r="AY141" s="187" t="s">
        <v>129</v>
      </c>
    </row>
    <row r="142" s="13" customFormat="1">
      <c r="A142" s="13"/>
      <c r="B142" s="185"/>
      <c r="C142" s="13"/>
      <c r="D142" s="186" t="s">
        <v>138</v>
      </c>
      <c r="E142" s="187" t="s">
        <v>1</v>
      </c>
      <c r="F142" s="188" t="s">
        <v>176</v>
      </c>
      <c r="G142" s="13"/>
      <c r="H142" s="189">
        <v>1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138</v>
      </c>
      <c r="AU142" s="187" t="s">
        <v>85</v>
      </c>
      <c r="AV142" s="13" t="s">
        <v>85</v>
      </c>
      <c r="AW142" s="13" t="s">
        <v>33</v>
      </c>
      <c r="AX142" s="13" t="s">
        <v>77</v>
      </c>
      <c r="AY142" s="187" t="s">
        <v>129</v>
      </c>
    </row>
    <row r="143" s="14" customFormat="1">
      <c r="A143" s="14"/>
      <c r="B143" s="194"/>
      <c r="C143" s="14"/>
      <c r="D143" s="186" t="s">
        <v>138</v>
      </c>
      <c r="E143" s="195" t="s">
        <v>1</v>
      </c>
      <c r="F143" s="196" t="s">
        <v>177</v>
      </c>
      <c r="G143" s="14"/>
      <c r="H143" s="197">
        <v>2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138</v>
      </c>
      <c r="AU143" s="195" t="s">
        <v>85</v>
      </c>
      <c r="AV143" s="14" t="s">
        <v>142</v>
      </c>
      <c r="AW143" s="14" t="s">
        <v>33</v>
      </c>
      <c r="AX143" s="14" t="s">
        <v>77</v>
      </c>
      <c r="AY143" s="195" t="s">
        <v>129</v>
      </c>
    </row>
    <row r="144" s="13" customFormat="1">
      <c r="A144" s="13"/>
      <c r="B144" s="185"/>
      <c r="C144" s="13"/>
      <c r="D144" s="186" t="s">
        <v>138</v>
      </c>
      <c r="E144" s="187" t="s">
        <v>1</v>
      </c>
      <c r="F144" s="188" t="s">
        <v>178</v>
      </c>
      <c r="G144" s="13"/>
      <c r="H144" s="189">
        <v>1</v>
      </c>
      <c r="I144" s="190"/>
      <c r="J144" s="13"/>
      <c r="K144" s="13"/>
      <c r="L144" s="185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138</v>
      </c>
      <c r="AU144" s="187" t="s">
        <v>85</v>
      </c>
      <c r="AV144" s="13" t="s">
        <v>85</v>
      </c>
      <c r="AW144" s="13" t="s">
        <v>33</v>
      </c>
      <c r="AX144" s="13" t="s">
        <v>77</v>
      </c>
      <c r="AY144" s="187" t="s">
        <v>129</v>
      </c>
    </row>
    <row r="145" s="13" customFormat="1">
      <c r="A145" s="13"/>
      <c r="B145" s="185"/>
      <c r="C145" s="13"/>
      <c r="D145" s="186" t="s">
        <v>138</v>
      </c>
      <c r="E145" s="187" t="s">
        <v>1</v>
      </c>
      <c r="F145" s="188" t="s">
        <v>179</v>
      </c>
      <c r="G145" s="13"/>
      <c r="H145" s="189">
        <v>1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138</v>
      </c>
      <c r="AU145" s="187" t="s">
        <v>85</v>
      </c>
      <c r="AV145" s="13" t="s">
        <v>85</v>
      </c>
      <c r="AW145" s="13" t="s">
        <v>33</v>
      </c>
      <c r="AX145" s="13" t="s">
        <v>77</v>
      </c>
      <c r="AY145" s="187" t="s">
        <v>129</v>
      </c>
    </row>
    <row r="146" s="14" customFormat="1">
      <c r="A146" s="14"/>
      <c r="B146" s="194"/>
      <c r="C146" s="14"/>
      <c r="D146" s="186" t="s">
        <v>138</v>
      </c>
      <c r="E146" s="195" t="s">
        <v>1</v>
      </c>
      <c r="F146" s="196" t="s">
        <v>180</v>
      </c>
      <c r="G146" s="14"/>
      <c r="H146" s="197">
        <v>2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138</v>
      </c>
      <c r="AU146" s="195" t="s">
        <v>85</v>
      </c>
      <c r="AV146" s="14" t="s">
        <v>142</v>
      </c>
      <c r="AW146" s="14" t="s">
        <v>33</v>
      </c>
      <c r="AX146" s="14" t="s">
        <v>77</v>
      </c>
      <c r="AY146" s="195" t="s">
        <v>129</v>
      </c>
    </row>
    <row r="147" s="15" customFormat="1">
      <c r="A147" s="15"/>
      <c r="B147" s="212"/>
      <c r="C147" s="15"/>
      <c r="D147" s="186" t="s">
        <v>138</v>
      </c>
      <c r="E147" s="213" t="s">
        <v>1</v>
      </c>
      <c r="F147" s="214" t="s">
        <v>181</v>
      </c>
      <c r="G147" s="15"/>
      <c r="H147" s="215">
        <v>4</v>
      </c>
      <c r="I147" s="216"/>
      <c r="J147" s="15"/>
      <c r="K147" s="15"/>
      <c r="L147" s="212"/>
      <c r="M147" s="217"/>
      <c r="N147" s="218"/>
      <c r="O147" s="218"/>
      <c r="P147" s="218"/>
      <c r="Q147" s="218"/>
      <c r="R147" s="218"/>
      <c r="S147" s="218"/>
      <c r="T147" s="21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3" t="s">
        <v>138</v>
      </c>
      <c r="AU147" s="213" t="s">
        <v>85</v>
      </c>
      <c r="AV147" s="15" t="s">
        <v>94</v>
      </c>
      <c r="AW147" s="15" t="s">
        <v>33</v>
      </c>
      <c r="AX147" s="15" t="s">
        <v>8</v>
      </c>
      <c r="AY147" s="213" t="s">
        <v>129</v>
      </c>
    </row>
    <row r="148" s="2" customFormat="1" ht="24.15" customHeight="1">
      <c r="A148" s="37"/>
      <c r="B148" s="171"/>
      <c r="C148" s="202" t="s">
        <v>182</v>
      </c>
      <c r="D148" s="202" t="s">
        <v>143</v>
      </c>
      <c r="E148" s="203" t="s">
        <v>183</v>
      </c>
      <c r="F148" s="204" t="s">
        <v>184</v>
      </c>
      <c r="G148" s="205" t="s">
        <v>135</v>
      </c>
      <c r="H148" s="206">
        <v>4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43</v>
      </c>
      <c r="O148" s="76"/>
      <c r="P148" s="181">
        <f>O148*H148</f>
        <v>0</v>
      </c>
      <c r="Q148" s="181">
        <v>0.035999999999999997</v>
      </c>
      <c r="R148" s="181">
        <f>Q148*H148</f>
        <v>0.14399999999999999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91</v>
      </c>
      <c r="AT148" s="183" t="s">
        <v>143</v>
      </c>
      <c r="AU148" s="183" t="s">
        <v>85</v>
      </c>
      <c r="AY148" s="18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156</v>
      </c>
      <c r="BM148" s="183" t="s">
        <v>185</v>
      </c>
    </row>
    <row r="149" s="13" customFormat="1">
      <c r="A149" s="13"/>
      <c r="B149" s="185"/>
      <c r="C149" s="13"/>
      <c r="D149" s="186" t="s">
        <v>138</v>
      </c>
      <c r="E149" s="187" t="s">
        <v>1</v>
      </c>
      <c r="F149" s="188" t="s">
        <v>175</v>
      </c>
      <c r="G149" s="13"/>
      <c r="H149" s="189">
        <v>1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138</v>
      </c>
      <c r="AU149" s="187" t="s">
        <v>85</v>
      </c>
      <c r="AV149" s="13" t="s">
        <v>85</v>
      </c>
      <c r="AW149" s="13" t="s">
        <v>33</v>
      </c>
      <c r="AX149" s="13" t="s">
        <v>77</v>
      </c>
      <c r="AY149" s="187" t="s">
        <v>129</v>
      </c>
    </row>
    <row r="150" s="13" customFormat="1">
      <c r="A150" s="13"/>
      <c r="B150" s="185"/>
      <c r="C150" s="13"/>
      <c r="D150" s="186" t="s">
        <v>138</v>
      </c>
      <c r="E150" s="187" t="s">
        <v>1</v>
      </c>
      <c r="F150" s="188" t="s">
        <v>176</v>
      </c>
      <c r="G150" s="13"/>
      <c r="H150" s="189">
        <v>1</v>
      </c>
      <c r="I150" s="190"/>
      <c r="J150" s="13"/>
      <c r="K150" s="13"/>
      <c r="L150" s="185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138</v>
      </c>
      <c r="AU150" s="187" t="s">
        <v>85</v>
      </c>
      <c r="AV150" s="13" t="s">
        <v>85</v>
      </c>
      <c r="AW150" s="13" t="s">
        <v>33</v>
      </c>
      <c r="AX150" s="13" t="s">
        <v>77</v>
      </c>
      <c r="AY150" s="187" t="s">
        <v>129</v>
      </c>
    </row>
    <row r="151" s="14" customFormat="1">
      <c r="A151" s="14"/>
      <c r="B151" s="194"/>
      <c r="C151" s="14"/>
      <c r="D151" s="186" t="s">
        <v>138</v>
      </c>
      <c r="E151" s="195" t="s">
        <v>1</v>
      </c>
      <c r="F151" s="196" t="s">
        <v>177</v>
      </c>
      <c r="G151" s="14"/>
      <c r="H151" s="197">
        <v>2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138</v>
      </c>
      <c r="AU151" s="195" t="s">
        <v>85</v>
      </c>
      <c r="AV151" s="14" t="s">
        <v>142</v>
      </c>
      <c r="AW151" s="14" t="s">
        <v>33</v>
      </c>
      <c r="AX151" s="14" t="s">
        <v>77</v>
      </c>
      <c r="AY151" s="195" t="s">
        <v>129</v>
      </c>
    </row>
    <row r="152" s="13" customFormat="1">
      <c r="A152" s="13"/>
      <c r="B152" s="185"/>
      <c r="C152" s="13"/>
      <c r="D152" s="186" t="s">
        <v>138</v>
      </c>
      <c r="E152" s="187" t="s">
        <v>1</v>
      </c>
      <c r="F152" s="188" t="s">
        <v>178</v>
      </c>
      <c r="G152" s="13"/>
      <c r="H152" s="189">
        <v>1</v>
      </c>
      <c r="I152" s="190"/>
      <c r="J152" s="13"/>
      <c r="K152" s="13"/>
      <c r="L152" s="185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138</v>
      </c>
      <c r="AU152" s="187" t="s">
        <v>85</v>
      </c>
      <c r="AV152" s="13" t="s">
        <v>85</v>
      </c>
      <c r="AW152" s="13" t="s">
        <v>33</v>
      </c>
      <c r="AX152" s="13" t="s">
        <v>77</v>
      </c>
      <c r="AY152" s="187" t="s">
        <v>129</v>
      </c>
    </row>
    <row r="153" s="13" customFormat="1">
      <c r="A153" s="13"/>
      <c r="B153" s="185"/>
      <c r="C153" s="13"/>
      <c r="D153" s="186" t="s">
        <v>138</v>
      </c>
      <c r="E153" s="187" t="s">
        <v>1</v>
      </c>
      <c r="F153" s="188" t="s">
        <v>179</v>
      </c>
      <c r="G153" s="13"/>
      <c r="H153" s="189">
        <v>1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138</v>
      </c>
      <c r="AU153" s="187" t="s">
        <v>85</v>
      </c>
      <c r="AV153" s="13" t="s">
        <v>85</v>
      </c>
      <c r="AW153" s="13" t="s">
        <v>33</v>
      </c>
      <c r="AX153" s="13" t="s">
        <v>77</v>
      </c>
      <c r="AY153" s="187" t="s">
        <v>129</v>
      </c>
    </row>
    <row r="154" s="14" customFormat="1">
      <c r="A154" s="14"/>
      <c r="B154" s="194"/>
      <c r="C154" s="14"/>
      <c r="D154" s="186" t="s">
        <v>138</v>
      </c>
      <c r="E154" s="195" t="s">
        <v>1</v>
      </c>
      <c r="F154" s="196" t="s">
        <v>180</v>
      </c>
      <c r="G154" s="14"/>
      <c r="H154" s="197">
        <v>2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138</v>
      </c>
      <c r="AU154" s="195" t="s">
        <v>85</v>
      </c>
      <c r="AV154" s="14" t="s">
        <v>142</v>
      </c>
      <c r="AW154" s="14" t="s">
        <v>33</v>
      </c>
      <c r="AX154" s="14" t="s">
        <v>77</v>
      </c>
      <c r="AY154" s="195" t="s">
        <v>129</v>
      </c>
    </row>
    <row r="155" s="15" customFormat="1">
      <c r="A155" s="15"/>
      <c r="B155" s="212"/>
      <c r="C155" s="15"/>
      <c r="D155" s="186" t="s">
        <v>138</v>
      </c>
      <c r="E155" s="213" t="s">
        <v>1</v>
      </c>
      <c r="F155" s="214" t="s">
        <v>181</v>
      </c>
      <c r="G155" s="15"/>
      <c r="H155" s="215">
        <v>4</v>
      </c>
      <c r="I155" s="216"/>
      <c r="J155" s="15"/>
      <c r="K155" s="15"/>
      <c r="L155" s="212"/>
      <c r="M155" s="217"/>
      <c r="N155" s="218"/>
      <c r="O155" s="218"/>
      <c r="P155" s="218"/>
      <c r="Q155" s="218"/>
      <c r="R155" s="218"/>
      <c r="S155" s="218"/>
      <c r="T155" s="21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3" t="s">
        <v>138</v>
      </c>
      <c r="AU155" s="213" t="s">
        <v>85</v>
      </c>
      <c r="AV155" s="15" t="s">
        <v>94</v>
      </c>
      <c r="AW155" s="15" t="s">
        <v>33</v>
      </c>
      <c r="AX155" s="15" t="s">
        <v>8</v>
      </c>
      <c r="AY155" s="213" t="s">
        <v>129</v>
      </c>
    </row>
    <row r="156" s="2" customFormat="1" ht="16.5" customHeight="1">
      <c r="A156" s="37"/>
      <c r="B156" s="171"/>
      <c r="C156" s="172" t="s">
        <v>147</v>
      </c>
      <c r="D156" s="172" t="s">
        <v>132</v>
      </c>
      <c r="E156" s="173" t="s">
        <v>186</v>
      </c>
      <c r="F156" s="174" t="s">
        <v>187</v>
      </c>
      <c r="G156" s="175" t="s">
        <v>135</v>
      </c>
      <c r="H156" s="176">
        <v>4</v>
      </c>
      <c r="I156" s="177"/>
      <c r="J156" s="178">
        <f>ROUND(I156*H156,0)</f>
        <v>0</v>
      </c>
      <c r="K156" s="174" t="s">
        <v>136</v>
      </c>
      <c r="L156" s="38"/>
      <c r="M156" s="179" t="s">
        <v>1</v>
      </c>
      <c r="N156" s="180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156</v>
      </c>
      <c r="AT156" s="183" t="s">
        <v>132</v>
      </c>
      <c r="AU156" s="183" t="s">
        <v>85</v>
      </c>
      <c r="AY156" s="18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156</v>
      </c>
      <c r="BM156" s="183" t="s">
        <v>188</v>
      </c>
    </row>
    <row r="157" s="13" customFormat="1">
      <c r="A157" s="13"/>
      <c r="B157" s="185"/>
      <c r="C157" s="13"/>
      <c r="D157" s="186" t="s">
        <v>138</v>
      </c>
      <c r="E157" s="187" t="s">
        <v>1</v>
      </c>
      <c r="F157" s="188" t="s">
        <v>189</v>
      </c>
      <c r="G157" s="13"/>
      <c r="H157" s="189">
        <v>2</v>
      </c>
      <c r="I157" s="190"/>
      <c r="J157" s="13"/>
      <c r="K157" s="13"/>
      <c r="L157" s="185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138</v>
      </c>
      <c r="AU157" s="187" t="s">
        <v>85</v>
      </c>
      <c r="AV157" s="13" t="s">
        <v>85</v>
      </c>
      <c r="AW157" s="13" t="s">
        <v>33</v>
      </c>
      <c r="AX157" s="13" t="s">
        <v>77</v>
      </c>
      <c r="AY157" s="187" t="s">
        <v>129</v>
      </c>
    </row>
    <row r="158" s="13" customFormat="1">
      <c r="A158" s="13"/>
      <c r="B158" s="185"/>
      <c r="C158" s="13"/>
      <c r="D158" s="186" t="s">
        <v>138</v>
      </c>
      <c r="E158" s="187" t="s">
        <v>1</v>
      </c>
      <c r="F158" s="188" t="s">
        <v>190</v>
      </c>
      <c r="G158" s="13"/>
      <c r="H158" s="189">
        <v>2</v>
      </c>
      <c r="I158" s="190"/>
      <c r="J158" s="13"/>
      <c r="K158" s="13"/>
      <c r="L158" s="185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138</v>
      </c>
      <c r="AU158" s="187" t="s">
        <v>85</v>
      </c>
      <c r="AV158" s="13" t="s">
        <v>85</v>
      </c>
      <c r="AW158" s="13" t="s">
        <v>33</v>
      </c>
      <c r="AX158" s="13" t="s">
        <v>77</v>
      </c>
      <c r="AY158" s="187" t="s">
        <v>129</v>
      </c>
    </row>
    <row r="159" s="14" customFormat="1">
      <c r="A159" s="14"/>
      <c r="B159" s="194"/>
      <c r="C159" s="14"/>
      <c r="D159" s="186" t="s">
        <v>138</v>
      </c>
      <c r="E159" s="195" t="s">
        <v>1</v>
      </c>
      <c r="F159" s="196" t="s">
        <v>177</v>
      </c>
      <c r="G159" s="14"/>
      <c r="H159" s="197">
        <v>4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138</v>
      </c>
      <c r="AU159" s="195" t="s">
        <v>85</v>
      </c>
      <c r="AV159" s="14" t="s">
        <v>142</v>
      </c>
      <c r="AW159" s="14" t="s">
        <v>33</v>
      </c>
      <c r="AX159" s="14" t="s">
        <v>8</v>
      </c>
      <c r="AY159" s="195" t="s">
        <v>129</v>
      </c>
    </row>
    <row r="160" s="2" customFormat="1" ht="16.5" customHeight="1">
      <c r="A160" s="37"/>
      <c r="B160" s="171"/>
      <c r="C160" s="202" t="s">
        <v>130</v>
      </c>
      <c r="D160" s="202" t="s">
        <v>143</v>
      </c>
      <c r="E160" s="203" t="s">
        <v>191</v>
      </c>
      <c r="F160" s="204" t="s">
        <v>192</v>
      </c>
      <c r="G160" s="205" t="s">
        <v>135</v>
      </c>
      <c r="H160" s="206">
        <v>4</v>
      </c>
      <c r="I160" s="207"/>
      <c r="J160" s="208">
        <f>ROUND(I160*H160,0)</f>
        <v>0</v>
      </c>
      <c r="K160" s="204" t="s">
        <v>136</v>
      </c>
      <c r="L160" s="209"/>
      <c r="M160" s="210" t="s">
        <v>1</v>
      </c>
      <c r="N160" s="211" t="s">
        <v>43</v>
      </c>
      <c r="O160" s="76"/>
      <c r="P160" s="181">
        <f>O160*H160</f>
        <v>0</v>
      </c>
      <c r="Q160" s="181">
        <v>0.00040000000000000002</v>
      </c>
      <c r="R160" s="181">
        <f>Q160*H160</f>
        <v>0.0016000000000000001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91</v>
      </c>
      <c r="AT160" s="183" t="s">
        <v>143</v>
      </c>
      <c r="AU160" s="183" t="s">
        <v>85</v>
      </c>
      <c r="AY160" s="18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156</v>
      </c>
      <c r="BM160" s="183" t="s">
        <v>193</v>
      </c>
    </row>
    <row r="161" s="13" customFormat="1">
      <c r="A161" s="13"/>
      <c r="B161" s="185"/>
      <c r="C161" s="13"/>
      <c r="D161" s="186" t="s">
        <v>138</v>
      </c>
      <c r="E161" s="187" t="s">
        <v>1</v>
      </c>
      <c r="F161" s="188" t="s">
        <v>189</v>
      </c>
      <c r="G161" s="13"/>
      <c r="H161" s="189">
        <v>2</v>
      </c>
      <c r="I161" s="190"/>
      <c r="J161" s="13"/>
      <c r="K161" s="13"/>
      <c r="L161" s="185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138</v>
      </c>
      <c r="AU161" s="187" t="s">
        <v>85</v>
      </c>
      <c r="AV161" s="13" t="s">
        <v>85</v>
      </c>
      <c r="AW161" s="13" t="s">
        <v>33</v>
      </c>
      <c r="AX161" s="13" t="s">
        <v>77</v>
      </c>
      <c r="AY161" s="187" t="s">
        <v>129</v>
      </c>
    </row>
    <row r="162" s="13" customFormat="1">
      <c r="A162" s="13"/>
      <c r="B162" s="185"/>
      <c r="C162" s="13"/>
      <c r="D162" s="186" t="s">
        <v>138</v>
      </c>
      <c r="E162" s="187" t="s">
        <v>1</v>
      </c>
      <c r="F162" s="188" t="s">
        <v>190</v>
      </c>
      <c r="G162" s="13"/>
      <c r="H162" s="189">
        <v>2</v>
      </c>
      <c r="I162" s="190"/>
      <c r="J162" s="13"/>
      <c r="K162" s="13"/>
      <c r="L162" s="185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138</v>
      </c>
      <c r="AU162" s="187" t="s">
        <v>85</v>
      </c>
      <c r="AV162" s="13" t="s">
        <v>85</v>
      </c>
      <c r="AW162" s="13" t="s">
        <v>33</v>
      </c>
      <c r="AX162" s="13" t="s">
        <v>77</v>
      </c>
      <c r="AY162" s="187" t="s">
        <v>129</v>
      </c>
    </row>
    <row r="163" s="14" customFormat="1">
      <c r="A163" s="14"/>
      <c r="B163" s="194"/>
      <c r="C163" s="14"/>
      <c r="D163" s="186" t="s">
        <v>138</v>
      </c>
      <c r="E163" s="195" t="s">
        <v>1</v>
      </c>
      <c r="F163" s="196" t="s">
        <v>177</v>
      </c>
      <c r="G163" s="14"/>
      <c r="H163" s="197">
        <v>4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138</v>
      </c>
      <c r="AU163" s="195" t="s">
        <v>85</v>
      </c>
      <c r="AV163" s="14" t="s">
        <v>142</v>
      </c>
      <c r="AW163" s="14" t="s">
        <v>33</v>
      </c>
      <c r="AX163" s="14" t="s">
        <v>8</v>
      </c>
      <c r="AY163" s="195" t="s">
        <v>129</v>
      </c>
    </row>
    <row r="164" s="2" customFormat="1" ht="16.5" customHeight="1">
      <c r="A164" s="37"/>
      <c r="B164" s="171"/>
      <c r="C164" s="172" t="s">
        <v>194</v>
      </c>
      <c r="D164" s="172" t="s">
        <v>132</v>
      </c>
      <c r="E164" s="173" t="s">
        <v>195</v>
      </c>
      <c r="F164" s="174" t="s">
        <v>196</v>
      </c>
      <c r="G164" s="175" t="s">
        <v>135</v>
      </c>
      <c r="H164" s="176">
        <v>4</v>
      </c>
      <c r="I164" s="177"/>
      <c r="J164" s="178">
        <f>ROUND(I164*H164,0)</f>
        <v>0</v>
      </c>
      <c r="K164" s="174" t="s">
        <v>136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156</v>
      </c>
      <c r="AT164" s="183" t="s">
        <v>132</v>
      </c>
      <c r="AU164" s="183" t="s">
        <v>85</v>
      </c>
      <c r="AY164" s="18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156</v>
      </c>
      <c r="BM164" s="183" t="s">
        <v>197</v>
      </c>
    </row>
    <row r="165" s="13" customFormat="1">
      <c r="A165" s="13"/>
      <c r="B165" s="185"/>
      <c r="C165" s="13"/>
      <c r="D165" s="186" t="s">
        <v>138</v>
      </c>
      <c r="E165" s="187" t="s">
        <v>1</v>
      </c>
      <c r="F165" s="188" t="s">
        <v>175</v>
      </c>
      <c r="G165" s="13"/>
      <c r="H165" s="189">
        <v>1</v>
      </c>
      <c r="I165" s="190"/>
      <c r="J165" s="13"/>
      <c r="K165" s="13"/>
      <c r="L165" s="185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138</v>
      </c>
      <c r="AU165" s="187" t="s">
        <v>85</v>
      </c>
      <c r="AV165" s="13" t="s">
        <v>85</v>
      </c>
      <c r="AW165" s="13" t="s">
        <v>33</v>
      </c>
      <c r="AX165" s="13" t="s">
        <v>77</v>
      </c>
      <c r="AY165" s="187" t="s">
        <v>129</v>
      </c>
    </row>
    <row r="166" s="13" customFormat="1">
      <c r="A166" s="13"/>
      <c r="B166" s="185"/>
      <c r="C166" s="13"/>
      <c r="D166" s="186" t="s">
        <v>138</v>
      </c>
      <c r="E166" s="187" t="s">
        <v>1</v>
      </c>
      <c r="F166" s="188" t="s">
        <v>176</v>
      </c>
      <c r="G166" s="13"/>
      <c r="H166" s="189">
        <v>1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138</v>
      </c>
      <c r="AU166" s="187" t="s">
        <v>85</v>
      </c>
      <c r="AV166" s="13" t="s">
        <v>85</v>
      </c>
      <c r="AW166" s="13" t="s">
        <v>33</v>
      </c>
      <c r="AX166" s="13" t="s">
        <v>77</v>
      </c>
      <c r="AY166" s="187" t="s">
        <v>129</v>
      </c>
    </row>
    <row r="167" s="14" customFormat="1">
      <c r="A167" s="14"/>
      <c r="B167" s="194"/>
      <c r="C167" s="14"/>
      <c r="D167" s="186" t="s">
        <v>138</v>
      </c>
      <c r="E167" s="195" t="s">
        <v>1</v>
      </c>
      <c r="F167" s="196" t="s">
        <v>177</v>
      </c>
      <c r="G167" s="14"/>
      <c r="H167" s="197">
        <v>2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138</v>
      </c>
      <c r="AU167" s="195" t="s">
        <v>85</v>
      </c>
      <c r="AV167" s="14" t="s">
        <v>142</v>
      </c>
      <c r="AW167" s="14" t="s">
        <v>33</v>
      </c>
      <c r="AX167" s="14" t="s">
        <v>77</v>
      </c>
      <c r="AY167" s="195" t="s">
        <v>129</v>
      </c>
    </row>
    <row r="168" s="13" customFormat="1">
      <c r="A168" s="13"/>
      <c r="B168" s="185"/>
      <c r="C168" s="13"/>
      <c r="D168" s="186" t="s">
        <v>138</v>
      </c>
      <c r="E168" s="187" t="s">
        <v>1</v>
      </c>
      <c r="F168" s="188" t="s">
        <v>178</v>
      </c>
      <c r="G168" s="13"/>
      <c r="H168" s="189">
        <v>1</v>
      </c>
      <c r="I168" s="190"/>
      <c r="J168" s="13"/>
      <c r="K168" s="13"/>
      <c r="L168" s="185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7" t="s">
        <v>138</v>
      </c>
      <c r="AU168" s="187" t="s">
        <v>85</v>
      </c>
      <c r="AV168" s="13" t="s">
        <v>85</v>
      </c>
      <c r="AW168" s="13" t="s">
        <v>33</v>
      </c>
      <c r="AX168" s="13" t="s">
        <v>77</v>
      </c>
      <c r="AY168" s="187" t="s">
        <v>129</v>
      </c>
    </row>
    <row r="169" s="13" customFormat="1">
      <c r="A169" s="13"/>
      <c r="B169" s="185"/>
      <c r="C169" s="13"/>
      <c r="D169" s="186" t="s">
        <v>138</v>
      </c>
      <c r="E169" s="187" t="s">
        <v>1</v>
      </c>
      <c r="F169" s="188" t="s">
        <v>179</v>
      </c>
      <c r="G169" s="13"/>
      <c r="H169" s="189">
        <v>1</v>
      </c>
      <c r="I169" s="190"/>
      <c r="J169" s="13"/>
      <c r="K169" s="13"/>
      <c r="L169" s="185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138</v>
      </c>
      <c r="AU169" s="187" t="s">
        <v>85</v>
      </c>
      <c r="AV169" s="13" t="s">
        <v>85</v>
      </c>
      <c r="AW169" s="13" t="s">
        <v>33</v>
      </c>
      <c r="AX169" s="13" t="s">
        <v>77</v>
      </c>
      <c r="AY169" s="187" t="s">
        <v>129</v>
      </c>
    </row>
    <row r="170" s="14" customFormat="1">
      <c r="A170" s="14"/>
      <c r="B170" s="194"/>
      <c r="C170" s="14"/>
      <c r="D170" s="186" t="s">
        <v>138</v>
      </c>
      <c r="E170" s="195" t="s">
        <v>1</v>
      </c>
      <c r="F170" s="196" t="s">
        <v>180</v>
      </c>
      <c r="G170" s="14"/>
      <c r="H170" s="197">
        <v>2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138</v>
      </c>
      <c r="AU170" s="195" t="s">
        <v>85</v>
      </c>
      <c r="AV170" s="14" t="s">
        <v>142</v>
      </c>
      <c r="AW170" s="14" t="s">
        <v>33</v>
      </c>
      <c r="AX170" s="14" t="s">
        <v>77</v>
      </c>
      <c r="AY170" s="195" t="s">
        <v>129</v>
      </c>
    </row>
    <row r="171" s="15" customFormat="1">
      <c r="A171" s="15"/>
      <c r="B171" s="212"/>
      <c r="C171" s="15"/>
      <c r="D171" s="186" t="s">
        <v>138</v>
      </c>
      <c r="E171" s="213" t="s">
        <v>1</v>
      </c>
      <c r="F171" s="214" t="s">
        <v>181</v>
      </c>
      <c r="G171" s="15"/>
      <c r="H171" s="215">
        <v>4</v>
      </c>
      <c r="I171" s="216"/>
      <c r="J171" s="15"/>
      <c r="K171" s="15"/>
      <c r="L171" s="212"/>
      <c r="M171" s="217"/>
      <c r="N171" s="218"/>
      <c r="O171" s="218"/>
      <c r="P171" s="218"/>
      <c r="Q171" s="218"/>
      <c r="R171" s="218"/>
      <c r="S171" s="218"/>
      <c r="T171" s="21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3" t="s">
        <v>138</v>
      </c>
      <c r="AU171" s="213" t="s">
        <v>85</v>
      </c>
      <c r="AV171" s="15" t="s">
        <v>94</v>
      </c>
      <c r="AW171" s="15" t="s">
        <v>33</v>
      </c>
      <c r="AX171" s="15" t="s">
        <v>8</v>
      </c>
      <c r="AY171" s="213" t="s">
        <v>129</v>
      </c>
    </row>
    <row r="172" s="2" customFormat="1" ht="21.75" customHeight="1">
      <c r="A172" s="37"/>
      <c r="B172" s="171"/>
      <c r="C172" s="172" t="s">
        <v>198</v>
      </c>
      <c r="D172" s="172" t="s">
        <v>132</v>
      </c>
      <c r="E172" s="173" t="s">
        <v>199</v>
      </c>
      <c r="F172" s="174" t="s">
        <v>200</v>
      </c>
      <c r="G172" s="175" t="s">
        <v>135</v>
      </c>
      <c r="H172" s="176">
        <v>4</v>
      </c>
      <c r="I172" s="177"/>
      <c r="J172" s="178">
        <f>ROUND(I172*H172,0)</f>
        <v>0</v>
      </c>
      <c r="K172" s="174" t="s">
        <v>136</v>
      </c>
      <c r="L172" s="38"/>
      <c r="M172" s="179" t="s">
        <v>1</v>
      </c>
      <c r="N172" s="180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156</v>
      </c>
      <c r="AT172" s="183" t="s">
        <v>132</v>
      </c>
      <c r="AU172" s="183" t="s">
        <v>85</v>
      </c>
      <c r="AY172" s="18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156</v>
      </c>
      <c r="BM172" s="183" t="s">
        <v>201</v>
      </c>
    </row>
    <row r="173" s="13" customFormat="1">
      <c r="A173" s="13"/>
      <c r="B173" s="185"/>
      <c r="C173" s="13"/>
      <c r="D173" s="186" t="s">
        <v>138</v>
      </c>
      <c r="E173" s="187" t="s">
        <v>1</v>
      </c>
      <c r="F173" s="188" t="s">
        <v>175</v>
      </c>
      <c r="G173" s="13"/>
      <c r="H173" s="189">
        <v>1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138</v>
      </c>
      <c r="AU173" s="187" t="s">
        <v>85</v>
      </c>
      <c r="AV173" s="13" t="s">
        <v>85</v>
      </c>
      <c r="AW173" s="13" t="s">
        <v>33</v>
      </c>
      <c r="AX173" s="13" t="s">
        <v>77</v>
      </c>
      <c r="AY173" s="187" t="s">
        <v>129</v>
      </c>
    </row>
    <row r="174" s="13" customFormat="1">
      <c r="A174" s="13"/>
      <c r="B174" s="185"/>
      <c r="C174" s="13"/>
      <c r="D174" s="186" t="s">
        <v>138</v>
      </c>
      <c r="E174" s="187" t="s">
        <v>1</v>
      </c>
      <c r="F174" s="188" t="s">
        <v>176</v>
      </c>
      <c r="G174" s="13"/>
      <c r="H174" s="189">
        <v>1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138</v>
      </c>
      <c r="AU174" s="187" t="s">
        <v>85</v>
      </c>
      <c r="AV174" s="13" t="s">
        <v>85</v>
      </c>
      <c r="AW174" s="13" t="s">
        <v>33</v>
      </c>
      <c r="AX174" s="13" t="s">
        <v>77</v>
      </c>
      <c r="AY174" s="187" t="s">
        <v>129</v>
      </c>
    </row>
    <row r="175" s="14" customFormat="1">
      <c r="A175" s="14"/>
      <c r="B175" s="194"/>
      <c r="C175" s="14"/>
      <c r="D175" s="186" t="s">
        <v>138</v>
      </c>
      <c r="E175" s="195" t="s">
        <v>1</v>
      </c>
      <c r="F175" s="196" t="s">
        <v>177</v>
      </c>
      <c r="G175" s="14"/>
      <c r="H175" s="197">
        <v>2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138</v>
      </c>
      <c r="AU175" s="195" t="s">
        <v>85</v>
      </c>
      <c r="AV175" s="14" t="s">
        <v>142</v>
      </c>
      <c r="AW175" s="14" t="s">
        <v>33</v>
      </c>
      <c r="AX175" s="14" t="s">
        <v>77</v>
      </c>
      <c r="AY175" s="195" t="s">
        <v>129</v>
      </c>
    </row>
    <row r="176" s="13" customFormat="1">
      <c r="A176" s="13"/>
      <c r="B176" s="185"/>
      <c r="C176" s="13"/>
      <c r="D176" s="186" t="s">
        <v>138</v>
      </c>
      <c r="E176" s="187" t="s">
        <v>1</v>
      </c>
      <c r="F176" s="188" t="s">
        <v>178</v>
      </c>
      <c r="G176" s="13"/>
      <c r="H176" s="189">
        <v>1</v>
      </c>
      <c r="I176" s="190"/>
      <c r="J176" s="13"/>
      <c r="K176" s="13"/>
      <c r="L176" s="185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138</v>
      </c>
      <c r="AU176" s="187" t="s">
        <v>85</v>
      </c>
      <c r="AV176" s="13" t="s">
        <v>85</v>
      </c>
      <c r="AW176" s="13" t="s">
        <v>33</v>
      </c>
      <c r="AX176" s="13" t="s">
        <v>77</v>
      </c>
      <c r="AY176" s="187" t="s">
        <v>129</v>
      </c>
    </row>
    <row r="177" s="13" customFormat="1">
      <c r="A177" s="13"/>
      <c r="B177" s="185"/>
      <c r="C177" s="13"/>
      <c r="D177" s="186" t="s">
        <v>138</v>
      </c>
      <c r="E177" s="187" t="s">
        <v>1</v>
      </c>
      <c r="F177" s="188" t="s">
        <v>179</v>
      </c>
      <c r="G177" s="13"/>
      <c r="H177" s="189">
        <v>1</v>
      </c>
      <c r="I177" s="190"/>
      <c r="J177" s="13"/>
      <c r="K177" s="13"/>
      <c r="L177" s="185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138</v>
      </c>
      <c r="AU177" s="187" t="s">
        <v>85</v>
      </c>
      <c r="AV177" s="13" t="s">
        <v>85</v>
      </c>
      <c r="AW177" s="13" t="s">
        <v>33</v>
      </c>
      <c r="AX177" s="13" t="s">
        <v>77</v>
      </c>
      <c r="AY177" s="187" t="s">
        <v>129</v>
      </c>
    </row>
    <row r="178" s="14" customFormat="1">
      <c r="A178" s="14"/>
      <c r="B178" s="194"/>
      <c r="C178" s="14"/>
      <c r="D178" s="186" t="s">
        <v>138</v>
      </c>
      <c r="E178" s="195" t="s">
        <v>1</v>
      </c>
      <c r="F178" s="196" t="s">
        <v>180</v>
      </c>
      <c r="G178" s="14"/>
      <c r="H178" s="197">
        <v>2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138</v>
      </c>
      <c r="AU178" s="195" t="s">
        <v>85</v>
      </c>
      <c r="AV178" s="14" t="s">
        <v>142</v>
      </c>
      <c r="AW178" s="14" t="s">
        <v>33</v>
      </c>
      <c r="AX178" s="14" t="s">
        <v>77</v>
      </c>
      <c r="AY178" s="195" t="s">
        <v>129</v>
      </c>
    </row>
    <row r="179" s="15" customFormat="1">
      <c r="A179" s="15"/>
      <c r="B179" s="212"/>
      <c r="C179" s="15"/>
      <c r="D179" s="186" t="s">
        <v>138</v>
      </c>
      <c r="E179" s="213" t="s">
        <v>1</v>
      </c>
      <c r="F179" s="214" t="s">
        <v>181</v>
      </c>
      <c r="G179" s="15"/>
      <c r="H179" s="215">
        <v>4</v>
      </c>
      <c r="I179" s="216"/>
      <c r="J179" s="15"/>
      <c r="K179" s="15"/>
      <c r="L179" s="212"/>
      <c r="M179" s="217"/>
      <c r="N179" s="218"/>
      <c r="O179" s="218"/>
      <c r="P179" s="218"/>
      <c r="Q179" s="218"/>
      <c r="R179" s="218"/>
      <c r="S179" s="218"/>
      <c r="T179" s="21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3" t="s">
        <v>138</v>
      </c>
      <c r="AU179" s="213" t="s">
        <v>85</v>
      </c>
      <c r="AV179" s="15" t="s">
        <v>94</v>
      </c>
      <c r="AW179" s="15" t="s">
        <v>33</v>
      </c>
      <c r="AX179" s="15" t="s">
        <v>8</v>
      </c>
      <c r="AY179" s="213" t="s">
        <v>129</v>
      </c>
    </row>
    <row r="180" s="2" customFormat="1" ht="24.15" customHeight="1">
      <c r="A180" s="37"/>
      <c r="B180" s="171"/>
      <c r="C180" s="172" t="s">
        <v>202</v>
      </c>
      <c r="D180" s="172" t="s">
        <v>132</v>
      </c>
      <c r="E180" s="173" t="s">
        <v>203</v>
      </c>
      <c r="F180" s="174" t="s">
        <v>204</v>
      </c>
      <c r="G180" s="175" t="s">
        <v>135</v>
      </c>
      <c r="H180" s="176">
        <v>4</v>
      </c>
      <c r="I180" s="177"/>
      <c r="J180" s="178">
        <f>ROUND(I180*H180,0)</f>
        <v>0</v>
      </c>
      <c r="K180" s="174" t="s">
        <v>136</v>
      </c>
      <c r="L180" s="38"/>
      <c r="M180" s="179" t="s">
        <v>1</v>
      </c>
      <c r="N180" s="180" t="s">
        <v>43</v>
      </c>
      <c r="O180" s="76"/>
      <c r="P180" s="181">
        <f>O180*H180</f>
        <v>0</v>
      </c>
      <c r="Q180" s="181">
        <v>0.000473275</v>
      </c>
      <c r="R180" s="181">
        <f>Q180*H180</f>
        <v>0.0018931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156</v>
      </c>
      <c r="AT180" s="183" t="s">
        <v>132</v>
      </c>
      <c r="AU180" s="183" t="s">
        <v>85</v>
      </c>
      <c r="AY180" s="18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156</v>
      </c>
      <c r="BM180" s="183" t="s">
        <v>205</v>
      </c>
    </row>
    <row r="181" s="13" customFormat="1">
      <c r="A181" s="13"/>
      <c r="B181" s="185"/>
      <c r="C181" s="13"/>
      <c r="D181" s="186" t="s">
        <v>138</v>
      </c>
      <c r="E181" s="187" t="s">
        <v>1</v>
      </c>
      <c r="F181" s="188" t="s">
        <v>175</v>
      </c>
      <c r="G181" s="13"/>
      <c r="H181" s="189">
        <v>1</v>
      </c>
      <c r="I181" s="190"/>
      <c r="J181" s="13"/>
      <c r="K181" s="13"/>
      <c r="L181" s="185"/>
      <c r="M181" s="191"/>
      <c r="N181" s="192"/>
      <c r="O181" s="192"/>
      <c r="P181" s="192"/>
      <c r="Q181" s="192"/>
      <c r="R181" s="192"/>
      <c r="S181" s="192"/>
      <c r="T181" s="19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138</v>
      </c>
      <c r="AU181" s="187" t="s">
        <v>85</v>
      </c>
      <c r="AV181" s="13" t="s">
        <v>85</v>
      </c>
      <c r="AW181" s="13" t="s">
        <v>33</v>
      </c>
      <c r="AX181" s="13" t="s">
        <v>77</v>
      </c>
      <c r="AY181" s="187" t="s">
        <v>129</v>
      </c>
    </row>
    <row r="182" s="13" customFormat="1">
      <c r="A182" s="13"/>
      <c r="B182" s="185"/>
      <c r="C182" s="13"/>
      <c r="D182" s="186" t="s">
        <v>138</v>
      </c>
      <c r="E182" s="187" t="s">
        <v>1</v>
      </c>
      <c r="F182" s="188" t="s">
        <v>176</v>
      </c>
      <c r="G182" s="13"/>
      <c r="H182" s="189">
        <v>1</v>
      </c>
      <c r="I182" s="190"/>
      <c r="J182" s="13"/>
      <c r="K182" s="13"/>
      <c r="L182" s="185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138</v>
      </c>
      <c r="AU182" s="187" t="s">
        <v>85</v>
      </c>
      <c r="AV182" s="13" t="s">
        <v>85</v>
      </c>
      <c r="AW182" s="13" t="s">
        <v>33</v>
      </c>
      <c r="AX182" s="13" t="s">
        <v>77</v>
      </c>
      <c r="AY182" s="187" t="s">
        <v>129</v>
      </c>
    </row>
    <row r="183" s="14" customFormat="1">
      <c r="A183" s="14"/>
      <c r="B183" s="194"/>
      <c r="C183" s="14"/>
      <c r="D183" s="186" t="s">
        <v>138</v>
      </c>
      <c r="E183" s="195" t="s">
        <v>1</v>
      </c>
      <c r="F183" s="196" t="s">
        <v>177</v>
      </c>
      <c r="G183" s="14"/>
      <c r="H183" s="197">
        <v>2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138</v>
      </c>
      <c r="AU183" s="195" t="s">
        <v>85</v>
      </c>
      <c r="AV183" s="14" t="s">
        <v>142</v>
      </c>
      <c r="AW183" s="14" t="s">
        <v>33</v>
      </c>
      <c r="AX183" s="14" t="s">
        <v>77</v>
      </c>
      <c r="AY183" s="195" t="s">
        <v>129</v>
      </c>
    </row>
    <row r="184" s="13" customFormat="1">
      <c r="A184" s="13"/>
      <c r="B184" s="185"/>
      <c r="C184" s="13"/>
      <c r="D184" s="186" t="s">
        <v>138</v>
      </c>
      <c r="E184" s="187" t="s">
        <v>1</v>
      </c>
      <c r="F184" s="188" t="s">
        <v>178</v>
      </c>
      <c r="G184" s="13"/>
      <c r="H184" s="189">
        <v>1</v>
      </c>
      <c r="I184" s="190"/>
      <c r="J184" s="13"/>
      <c r="K184" s="13"/>
      <c r="L184" s="185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7" t="s">
        <v>138</v>
      </c>
      <c r="AU184" s="187" t="s">
        <v>85</v>
      </c>
      <c r="AV184" s="13" t="s">
        <v>85</v>
      </c>
      <c r="AW184" s="13" t="s">
        <v>33</v>
      </c>
      <c r="AX184" s="13" t="s">
        <v>77</v>
      </c>
      <c r="AY184" s="187" t="s">
        <v>129</v>
      </c>
    </row>
    <row r="185" s="13" customFormat="1">
      <c r="A185" s="13"/>
      <c r="B185" s="185"/>
      <c r="C185" s="13"/>
      <c r="D185" s="186" t="s">
        <v>138</v>
      </c>
      <c r="E185" s="187" t="s">
        <v>1</v>
      </c>
      <c r="F185" s="188" t="s">
        <v>179</v>
      </c>
      <c r="G185" s="13"/>
      <c r="H185" s="189">
        <v>1</v>
      </c>
      <c r="I185" s="190"/>
      <c r="J185" s="13"/>
      <c r="K185" s="13"/>
      <c r="L185" s="185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7" t="s">
        <v>138</v>
      </c>
      <c r="AU185" s="187" t="s">
        <v>85</v>
      </c>
      <c r="AV185" s="13" t="s">
        <v>85</v>
      </c>
      <c r="AW185" s="13" t="s">
        <v>33</v>
      </c>
      <c r="AX185" s="13" t="s">
        <v>77</v>
      </c>
      <c r="AY185" s="187" t="s">
        <v>129</v>
      </c>
    </row>
    <row r="186" s="14" customFormat="1">
      <c r="A186" s="14"/>
      <c r="B186" s="194"/>
      <c r="C186" s="14"/>
      <c r="D186" s="186" t="s">
        <v>138</v>
      </c>
      <c r="E186" s="195" t="s">
        <v>1</v>
      </c>
      <c r="F186" s="196" t="s">
        <v>180</v>
      </c>
      <c r="G186" s="14"/>
      <c r="H186" s="197">
        <v>2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138</v>
      </c>
      <c r="AU186" s="195" t="s">
        <v>85</v>
      </c>
      <c r="AV186" s="14" t="s">
        <v>142</v>
      </c>
      <c r="AW186" s="14" t="s">
        <v>33</v>
      </c>
      <c r="AX186" s="14" t="s">
        <v>77</v>
      </c>
      <c r="AY186" s="195" t="s">
        <v>129</v>
      </c>
    </row>
    <row r="187" s="15" customFormat="1">
      <c r="A187" s="15"/>
      <c r="B187" s="212"/>
      <c r="C187" s="15"/>
      <c r="D187" s="186" t="s">
        <v>138</v>
      </c>
      <c r="E187" s="213" t="s">
        <v>1</v>
      </c>
      <c r="F187" s="214" t="s">
        <v>181</v>
      </c>
      <c r="G187" s="15"/>
      <c r="H187" s="215">
        <v>4</v>
      </c>
      <c r="I187" s="216"/>
      <c r="J187" s="15"/>
      <c r="K187" s="15"/>
      <c r="L187" s="212"/>
      <c r="M187" s="217"/>
      <c r="N187" s="218"/>
      <c r="O187" s="218"/>
      <c r="P187" s="218"/>
      <c r="Q187" s="218"/>
      <c r="R187" s="218"/>
      <c r="S187" s="218"/>
      <c r="T187" s="21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3" t="s">
        <v>138</v>
      </c>
      <c r="AU187" s="213" t="s">
        <v>85</v>
      </c>
      <c r="AV187" s="15" t="s">
        <v>94</v>
      </c>
      <c r="AW187" s="15" t="s">
        <v>33</v>
      </c>
      <c r="AX187" s="15" t="s">
        <v>8</v>
      </c>
      <c r="AY187" s="213" t="s">
        <v>129</v>
      </c>
    </row>
    <row r="188" s="2" customFormat="1" ht="37.8" customHeight="1">
      <c r="A188" s="37"/>
      <c r="B188" s="171"/>
      <c r="C188" s="202" t="s">
        <v>206</v>
      </c>
      <c r="D188" s="202" t="s">
        <v>143</v>
      </c>
      <c r="E188" s="203" t="s">
        <v>207</v>
      </c>
      <c r="F188" s="204" t="s">
        <v>208</v>
      </c>
      <c r="G188" s="205" t="s">
        <v>135</v>
      </c>
      <c r="H188" s="206">
        <v>4</v>
      </c>
      <c r="I188" s="207"/>
      <c r="J188" s="208">
        <f>ROUND(I188*H188,0)</f>
        <v>0</v>
      </c>
      <c r="K188" s="204" t="s">
        <v>136</v>
      </c>
      <c r="L188" s="209"/>
      <c r="M188" s="210" t="s">
        <v>1</v>
      </c>
      <c r="N188" s="211" t="s">
        <v>43</v>
      </c>
      <c r="O188" s="76"/>
      <c r="P188" s="181">
        <f>O188*H188</f>
        <v>0</v>
      </c>
      <c r="Q188" s="181">
        <v>0.017999999999999999</v>
      </c>
      <c r="R188" s="181">
        <f>Q188*H188</f>
        <v>0.071999999999999995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91</v>
      </c>
      <c r="AT188" s="183" t="s">
        <v>143</v>
      </c>
      <c r="AU188" s="183" t="s">
        <v>85</v>
      </c>
      <c r="AY188" s="18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156</v>
      </c>
      <c r="BM188" s="183" t="s">
        <v>209</v>
      </c>
    </row>
    <row r="189" s="13" customFormat="1">
      <c r="A189" s="13"/>
      <c r="B189" s="185"/>
      <c r="C189" s="13"/>
      <c r="D189" s="186" t="s">
        <v>138</v>
      </c>
      <c r="E189" s="187" t="s">
        <v>1</v>
      </c>
      <c r="F189" s="188" t="s">
        <v>175</v>
      </c>
      <c r="G189" s="13"/>
      <c r="H189" s="189">
        <v>1</v>
      </c>
      <c r="I189" s="190"/>
      <c r="J189" s="13"/>
      <c r="K189" s="13"/>
      <c r="L189" s="185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7" t="s">
        <v>138</v>
      </c>
      <c r="AU189" s="187" t="s">
        <v>85</v>
      </c>
      <c r="AV189" s="13" t="s">
        <v>85</v>
      </c>
      <c r="AW189" s="13" t="s">
        <v>33</v>
      </c>
      <c r="AX189" s="13" t="s">
        <v>77</v>
      </c>
      <c r="AY189" s="187" t="s">
        <v>129</v>
      </c>
    </row>
    <row r="190" s="13" customFormat="1">
      <c r="A190" s="13"/>
      <c r="B190" s="185"/>
      <c r="C190" s="13"/>
      <c r="D190" s="186" t="s">
        <v>138</v>
      </c>
      <c r="E190" s="187" t="s">
        <v>1</v>
      </c>
      <c r="F190" s="188" t="s">
        <v>176</v>
      </c>
      <c r="G190" s="13"/>
      <c r="H190" s="189">
        <v>1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138</v>
      </c>
      <c r="AU190" s="187" t="s">
        <v>85</v>
      </c>
      <c r="AV190" s="13" t="s">
        <v>85</v>
      </c>
      <c r="AW190" s="13" t="s">
        <v>33</v>
      </c>
      <c r="AX190" s="13" t="s">
        <v>77</v>
      </c>
      <c r="AY190" s="187" t="s">
        <v>129</v>
      </c>
    </row>
    <row r="191" s="14" customFormat="1">
      <c r="A191" s="14"/>
      <c r="B191" s="194"/>
      <c r="C191" s="14"/>
      <c r="D191" s="186" t="s">
        <v>138</v>
      </c>
      <c r="E191" s="195" t="s">
        <v>1</v>
      </c>
      <c r="F191" s="196" t="s">
        <v>177</v>
      </c>
      <c r="G191" s="14"/>
      <c r="H191" s="197">
        <v>2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138</v>
      </c>
      <c r="AU191" s="195" t="s">
        <v>85</v>
      </c>
      <c r="AV191" s="14" t="s">
        <v>142</v>
      </c>
      <c r="AW191" s="14" t="s">
        <v>33</v>
      </c>
      <c r="AX191" s="14" t="s">
        <v>77</v>
      </c>
      <c r="AY191" s="195" t="s">
        <v>129</v>
      </c>
    </row>
    <row r="192" s="13" customFormat="1">
      <c r="A192" s="13"/>
      <c r="B192" s="185"/>
      <c r="C192" s="13"/>
      <c r="D192" s="186" t="s">
        <v>138</v>
      </c>
      <c r="E192" s="187" t="s">
        <v>1</v>
      </c>
      <c r="F192" s="188" t="s">
        <v>178</v>
      </c>
      <c r="G192" s="13"/>
      <c r="H192" s="189">
        <v>1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138</v>
      </c>
      <c r="AU192" s="187" t="s">
        <v>85</v>
      </c>
      <c r="AV192" s="13" t="s">
        <v>85</v>
      </c>
      <c r="AW192" s="13" t="s">
        <v>33</v>
      </c>
      <c r="AX192" s="13" t="s">
        <v>77</v>
      </c>
      <c r="AY192" s="187" t="s">
        <v>129</v>
      </c>
    </row>
    <row r="193" s="13" customFormat="1">
      <c r="A193" s="13"/>
      <c r="B193" s="185"/>
      <c r="C193" s="13"/>
      <c r="D193" s="186" t="s">
        <v>138</v>
      </c>
      <c r="E193" s="187" t="s">
        <v>1</v>
      </c>
      <c r="F193" s="188" t="s">
        <v>179</v>
      </c>
      <c r="G193" s="13"/>
      <c r="H193" s="189">
        <v>1</v>
      </c>
      <c r="I193" s="190"/>
      <c r="J193" s="13"/>
      <c r="K193" s="13"/>
      <c r="L193" s="185"/>
      <c r="M193" s="191"/>
      <c r="N193" s="192"/>
      <c r="O193" s="192"/>
      <c r="P193" s="192"/>
      <c r="Q193" s="192"/>
      <c r="R193" s="192"/>
      <c r="S193" s="192"/>
      <c r="T193" s="19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138</v>
      </c>
      <c r="AU193" s="187" t="s">
        <v>85</v>
      </c>
      <c r="AV193" s="13" t="s">
        <v>85</v>
      </c>
      <c r="AW193" s="13" t="s">
        <v>33</v>
      </c>
      <c r="AX193" s="13" t="s">
        <v>77</v>
      </c>
      <c r="AY193" s="187" t="s">
        <v>129</v>
      </c>
    </row>
    <row r="194" s="14" customFormat="1">
      <c r="A194" s="14"/>
      <c r="B194" s="194"/>
      <c r="C194" s="14"/>
      <c r="D194" s="186" t="s">
        <v>138</v>
      </c>
      <c r="E194" s="195" t="s">
        <v>1</v>
      </c>
      <c r="F194" s="196" t="s">
        <v>180</v>
      </c>
      <c r="G194" s="14"/>
      <c r="H194" s="197">
        <v>2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138</v>
      </c>
      <c r="AU194" s="195" t="s">
        <v>85</v>
      </c>
      <c r="AV194" s="14" t="s">
        <v>142</v>
      </c>
      <c r="AW194" s="14" t="s">
        <v>33</v>
      </c>
      <c r="AX194" s="14" t="s">
        <v>77</v>
      </c>
      <c r="AY194" s="195" t="s">
        <v>129</v>
      </c>
    </row>
    <row r="195" s="15" customFormat="1">
      <c r="A195" s="15"/>
      <c r="B195" s="212"/>
      <c r="C195" s="15"/>
      <c r="D195" s="186" t="s">
        <v>138</v>
      </c>
      <c r="E195" s="213" t="s">
        <v>1</v>
      </c>
      <c r="F195" s="214" t="s">
        <v>181</v>
      </c>
      <c r="G195" s="15"/>
      <c r="H195" s="215">
        <v>4</v>
      </c>
      <c r="I195" s="216"/>
      <c r="J195" s="15"/>
      <c r="K195" s="15"/>
      <c r="L195" s="212"/>
      <c r="M195" s="217"/>
      <c r="N195" s="218"/>
      <c r="O195" s="218"/>
      <c r="P195" s="218"/>
      <c r="Q195" s="218"/>
      <c r="R195" s="218"/>
      <c r="S195" s="218"/>
      <c r="T195" s="21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3" t="s">
        <v>138</v>
      </c>
      <c r="AU195" s="213" t="s">
        <v>85</v>
      </c>
      <c r="AV195" s="15" t="s">
        <v>94</v>
      </c>
      <c r="AW195" s="15" t="s">
        <v>33</v>
      </c>
      <c r="AX195" s="15" t="s">
        <v>8</v>
      </c>
      <c r="AY195" s="213" t="s">
        <v>129</v>
      </c>
    </row>
    <row r="196" s="2" customFormat="1" ht="24.15" customHeight="1">
      <c r="A196" s="37"/>
      <c r="B196" s="171"/>
      <c r="C196" s="172" t="s">
        <v>210</v>
      </c>
      <c r="D196" s="172" t="s">
        <v>132</v>
      </c>
      <c r="E196" s="173" t="s">
        <v>211</v>
      </c>
      <c r="F196" s="174" t="s">
        <v>212</v>
      </c>
      <c r="G196" s="175" t="s">
        <v>135</v>
      </c>
      <c r="H196" s="176">
        <v>2</v>
      </c>
      <c r="I196" s="177"/>
      <c r="J196" s="178">
        <f>ROUND(I196*H196,0)</f>
        <v>0</v>
      </c>
      <c r="K196" s="174" t="s">
        <v>136</v>
      </c>
      <c r="L196" s="38"/>
      <c r="M196" s="179" t="s">
        <v>1</v>
      </c>
      <c r="N196" s="180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156</v>
      </c>
      <c r="AT196" s="183" t="s">
        <v>132</v>
      </c>
      <c r="AU196" s="183" t="s">
        <v>85</v>
      </c>
      <c r="AY196" s="18" t="s">
        <v>129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156</v>
      </c>
      <c r="BM196" s="183" t="s">
        <v>213</v>
      </c>
    </row>
    <row r="197" s="13" customFormat="1">
      <c r="A197" s="13"/>
      <c r="B197" s="185"/>
      <c r="C197" s="13"/>
      <c r="D197" s="186" t="s">
        <v>138</v>
      </c>
      <c r="E197" s="187" t="s">
        <v>1</v>
      </c>
      <c r="F197" s="188" t="s">
        <v>139</v>
      </c>
      <c r="G197" s="13"/>
      <c r="H197" s="189">
        <v>1</v>
      </c>
      <c r="I197" s="190"/>
      <c r="J197" s="13"/>
      <c r="K197" s="13"/>
      <c r="L197" s="185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138</v>
      </c>
      <c r="AU197" s="187" t="s">
        <v>85</v>
      </c>
      <c r="AV197" s="13" t="s">
        <v>85</v>
      </c>
      <c r="AW197" s="13" t="s">
        <v>33</v>
      </c>
      <c r="AX197" s="13" t="s">
        <v>77</v>
      </c>
      <c r="AY197" s="187" t="s">
        <v>129</v>
      </c>
    </row>
    <row r="198" s="13" customFormat="1">
      <c r="A198" s="13"/>
      <c r="B198" s="185"/>
      <c r="C198" s="13"/>
      <c r="D198" s="186" t="s">
        <v>138</v>
      </c>
      <c r="E198" s="187" t="s">
        <v>1</v>
      </c>
      <c r="F198" s="188" t="s">
        <v>140</v>
      </c>
      <c r="G198" s="13"/>
      <c r="H198" s="189">
        <v>1</v>
      </c>
      <c r="I198" s="190"/>
      <c r="J198" s="13"/>
      <c r="K198" s="13"/>
      <c r="L198" s="185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7" t="s">
        <v>138</v>
      </c>
      <c r="AU198" s="187" t="s">
        <v>85</v>
      </c>
      <c r="AV198" s="13" t="s">
        <v>85</v>
      </c>
      <c r="AW198" s="13" t="s">
        <v>33</v>
      </c>
      <c r="AX198" s="13" t="s">
        <v>77</v>
      </c>
      <c r="AY198" s="187" t="s">
        <v>129</v>
      </c>
    </row>
    <row r="199" s="14" customFormat="1">
      <c r="A199" s="14"/>
      <c r="B199" s="194"/>
      <c r="C199" s="14"/>
      <c r="D199" s="186" t="s">
        <v>138</v>
      </c>
      <c r="E199" s="195" t="s">
        <v>1</v>
      </c>
      <c r="F199" s="196" t="s">
        <v>214</v>
      </c>
      <c r="G199" s="14"/>
      <c r="H199" s="197">
        <v>2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138</v>
      </c>
      <c r="AU199" s="195" t="s">
        <v>85</v>
      </c>
      <c r="AV199" s="14" t="s">
        <v>142</v>
      </c>
      <c r="AW199" s="14" t="s">
        <v>33</v>
      </c>
      <c r="AX199" s="14" t="s">
        <v>8</v>
      </c>
      <c r="AY199" s="195" t="s">
        <v>129</v>
      </c>
    </row>
    <row r="200" s="2" customFormat="1" ht="24.15" customHeight="1">
      <c r="A200" s="37"/>
      <c r="B200" s="171"/>
      <c r="C200" s="202" t="s">
        <v>9</v>
      </c>
      <c r="D200" s="202" t="s">
        <v>143</v>
      </c>
      <c r="E200" s="203" t="s">
        <v>215</v>
      </c>
      <c r="F200" s="204" t="s">
        <v>216</v>
      </c>
      <c r="G200" s="205" t="s">
        <v>146</v>
      </c>
      <c r="H200" s="206">
        <v>2</v>
      </c>
      <c r="I200" s="207"/>
      <c r="J200" s="208">
        <f>ROUND(I200*H200,0)</f>
        <v>0</v>
      </c>
      <c r="K200" s="204" t="s">
        <v>1</v>
      </c>
      <c r="L200" s="209"/>
      <c r="M200" s="210" t="s">
        <v>1</v>
      </c>
      <c r="N200" s="211" t="s">
        <v>43</v>
      </c>
      <c r="O200" s="76"/>
      <c r="P200" s="181">
        <f>O200*H200</f>
        <v>0</v>
      </c>
      <c r="Q200" s="181">
        <v>0.001</v>
      </c>
      <c r="R200" s="181">
        <f>Q200*H200</f>
        <v>0.002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91</v>
      </c>
      <c r="AT200" s="183" t="s">
        <v>143</v>
      </c>
      <c r="AU200" s="183" t="s">
        <v>85</v>
      </c>
      <c r="AY200" s="18" t="s">
        <v>129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156</v>
      </c>
      <c r="BM200" s="183" t="s">
        <v>217</v>
      </c>
    </row>
    <row r="201" s="13" customFormat="1">
      <c r="A201" s="13"/>
      <c r="B201" s="185"/>
      <c r="C201" s="13"/>
      <c r="D201" s="186" t="s">
        <v>138</v>
      </c>
      <c r="E201" s="187" t="s">
        <v>1</v>
      </c>
      <c r="F201" s="188" t="s">
        <v>139</v>
      </c>
      <c r="G201" s="13"/>
      <c r="H201" s="189">
        <v>1</v>
      </c>
      <c r="I201" s="190"/>
      <c r="J201" s="13"/>
      <c r="K201" s="13"/>
      <c r="L201" s="185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138</v>
      </c>
      <c r="AU201" s="187" t="s">
        <v>85</v>
      </c>
      <c r="AV201" s="13" t="s">
        <v>85</v>
      </c>
      <c r="AW201" s="13" t="s">
        <v>33</v>
      </c>
      <c r="AX201" s="13" t="s">
        <v>77</v>
      </c>
      <c r="AY201" s="187" t="s">
        <v>129</v>
      </c>
    </row>
    <row r="202" s="13" customFormat="1">
      <c r="A202" s="13"/>
      <c r="B202" s="185"/>
      <c r="C202" s="13"/>
      <c r="D202" s="186" t="s">
        <v>138</v>
      </c>
      <c r="E202" s="187" t="s">
        <v>1</v>
      </c>
      <c r="F202" s="188" t="s">
        <v>140</v>
      </c>
      <c r="G202" s="13"/>
      <c r="H202" s="189">
        <v>1</v>
      </c>
      <c r="I202" s="190"/>
      <c r="J202" s="13"/>
      <c r="K202" s="13"/>
      <c r="L202" s="185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7" t="s">
        <v>138</v>
      </c>
      <c r="AU202" s="187" t="s">
        <v>85</v>
      </c>
      <c r="AV202" s="13" t="s">
        <v>85</v>
      </c>
      <c r="AW202" s="13" t="s">
        <v>33</v>
      </c>
      <c r="AX202" s="13" t="s">
        <v>77</v>
      </c>
      <c r="AY202" s="187" t="s">
        <v>129</v>
      </c>
    </row>
    <row r="203" s="14" customFormat="1">
      <c r="A203" s="14"/>
      <c r="B203" s="194"/>
      <c r="C203" s="14"/>
      <c r="D203" s="186" t="s">
        <v>138</v>
      </c>
      <c r="E203" s="195" t="s">
        <v>1</v>
      </c>
      <c r="F203" s="196" t="s">
        <v>214</v>
      </c>
      <c r="G203" s="14"/>
      <c r="H203" s="197">
        <v>2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138</v>
      </c>
      <c r="AU203" s="195" t="s">
        <v>85</v>
      </c>
      <c r="AV203" s="14" t="s">
        <v>142</v>
      </c>
      <c r="AW203" s="14" t="s">
        <v>33</v>
      </c>
      <c r="AX203" s="14" t="s">
        <v>8</v>
      </c>
      <c r="AY203" s="195" t="s">
        <v>129</v>
      </c>
    </row>
    <row r="204" s="2" customFormat="1" ht="24.15" customHeight="1">
      <c r="A204" s="37"/>
      <c r="B204" s="171"/>
      <c r="C204" s="172" t="s">
        <v>156</v>
      </c>
      <c r="D204" s="172" t="s">
        <v>132</v>
      </c>
      <c r="E204" s="173" t="s">
        <v>218</v>
      </c>
      <c r="F204" s="174" t="s">
        <v>219</v>
      </c>
      <c r="G204" s="175" t="s">
        <v>167</v>
      </c>
      <c r="H204" s="176">
        <v>0.221</v>
      </c>
      <c r="I204" s="177"/>
      <c r="J204" s="178">
        <f>ROUND(I204*H204,0)</f>
        <v>0</v>
      </c>
      <c r="K204" s="174" t="s">
        <v>136</v>
      </c>
      <c r="L204" s="38"/>
      <c r="M204" s="179" t="s">
        <v>1</v>
      </c>
      <c r="N204" s="180" t="s">
        <v>43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156</v>
      </c>
      <c r="AT204" s="183" t="s">
        <v>132</v>
      </c>
      <c r="AU204" s="183" t="s">
        <v>85</v>
      </c>
      <c r="AY204" s="18" t="s">
        <v>129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156</v>
      </c>
      <c r="BM204" s="183" t="s">
        <v>220</v>
      </c>
    </row>
    <row r="205" s="12" customFormat="1" ht="22.8" customHeight="1">
      <c r="A205" s="12"/>
      <c r="B205" s="158"/>
      <c r="C205" s="12"/>
      <c r="D205" s="159" t="s">
        <v>76</v>
      </c>
      <c r="E205" s="169" t="s">
        <v>221</v>
      </c>
      <c r="F205" s="169" t="s">
        <v>222</v>
      </c>
      <c r="G205" s="12"/>
      <c r="H205" s="12"/>
      <c r="I205" s="161"/>
      <c r="J205" s="170">
        <f>BK205</f>
        <v>0</v>
      </c>
      <c r="K205" s="12"/>
      <c r="L205" s="158"/>
      <c r="M205" s="163"/>
      <c r="N205" s="164"/>
      <c r="O205" s="164"/>
      <c r="P205" s="165">
        <f>SUM(P206:P219)</f>
        <v>0</v>
      </c>
      <c r="Q205" s="164"/>
      <c r="R205" s="165">
        <f>SUM(R206:R219)</f>
        <v>0.0091087999999999985</v>
      </c>
      <c r="S205" s="164"/>
      <c r="T205" s="166">
        <f>SUM(T206:T219)</f>
        <v>0.017000000000000001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9" t="s">
        <v>85</v>
      </c>
      <c r="AT205" s="167" t="s">
        <v>76</v>
      </c>
      <c r="AU205" s="167" t="s">
        <v>8</v>
      </c>
      <c r="AY205" s="159" t="s">
        <v>129</v>
      </c>
      <c r="BK205" s="168">
        <f>SUM(BK206:BK219)</f>
        <v>0</v>
      </c>
    </row>
    <row r="206" s="2" customFormat="1" ht="24.15" customHeight="1">
      <c r="A206" s="37"/>
      <c r="B206" s="171"/>
      <c r="C206" s="172" t="s">
        <v>223</v>
      </c>
      <c r="D206" s="172" t="s">
        <v>132</v>
      </c>
      <c r="E206" s="173" t="s">
        <v>224</v>
      </c>
      <c r="F206" s="174" t="s">
        <v>225</v>
      </c>
      <c r="G206" s="175" t="s">
        <v>146</v>
      </c>
      <c r="H206" s="176">
        <v>12</v>
      </c>
      <c r="I206" s="177"/>
      <c r="J206" s="178">
        <f>ROUND(I206*H206,0)</f>
        <v>0</v>
      </c>
      <c r="K206" s="174" t="s">
        <v>1</v>
      </c>
      <c r="L206" s="38"/>
      <c r="M206" s="179" t="s">
        <v>1</v>
      </c>
      <c r="N206" s="180" t="s">
        <v>43</v>
      </c>
      <c r="O206" s="76"/>
      <c r="P206" s="181">
        <f>O206*H206</f>
        <v>0</v>
      </c>
      <c r="Q206" s="181">
        <v>0.00039599999999999998</v>
      </c>
      <c r="R206" s="181">
        <f>Q206*H206</f>
        <v>0.0047519999999999993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156</v>
      </c>
      <c r="AT206" s="183" t="s">
        <v>132</v>
      </c>
      <c r="AU206" s="183" t="s">
        <v>85</v>
      </c>
      <c r="AY206" s="18" t="s">
        <v>129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85</v>
      </c>
      <c r="BK206" s="184">
        <f>ROUND(I206*H206,0)</f>
        <v>0</v>
      </c>
      <c r="BL206" s="18" t="s">
        <v>156</v>
      </c>
      <c r="BM206" s="183" t="s">
        <v>226</v>
      </c>
    </row>
    <row r="207" s="13" customFormat="1">
      <c r="A207" s="13"/>
      <c r="B207" s="185"/>
      <c r="C207" s="13"/>
      <c r="D207" s="186" t="s">
        <v>138</v>
      </c>
      <c r="E207" s="187" t="s">
        <v>1</v>
      </c>
      <c r="F207" s="188" t="s">
        <v>227</v>
      </c>
      <c r="G207" s="13"/>
      <c r="H207" s="189">
        <v>6</v>
      </c>
      <c r="I207" s="190"/>
      <c r="J207" s="13"/>
      <c r="K207" s="13"/>
      <c r="L207" s="185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138</v>
      </c>
      <c r="AU207" s="187" t="s">
        <v>85</v>
      </c>
      <c r="AV207" s="13" t="s">
        <v>85</v>
      </c>
      <c r="AW207" s="13" t="s">
        <v>33</v>
      </c>
      <c r="AX207" s="13" t="s">
        <v>77</v>
      </c>
      <c r="AY207" s="187" t="s">
        <v>129</v>
      </c>
    </row>
    <row r="208" s="13" customFormat="1">
      <c r="A208" s="13"/>
      <c r="B208" s="185"/>
      <c r="C208" s="13"/>
      <c r="D208" s="186" t="s">
        <v>138</v>
      </c>
      <c r="E208" s="187" t="s">
        <v>1</v>
      </c>
      <c r="F208" s="188" t="s">
        <v>228</v>
      </c>
      <c r="G208" s="13"/>
      <c r="H208" s="189">
        <v>6</v>
      </c>
      <c r="I208" s="190"/>
      <c r="J208" s="13"/>
      <c r="K208" s="13"/>
      <c r="L208" s="185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7" t="s">
        <v>138</v>
      </c>
      <c r="AU208" s="187" t="s">
        <v>85</v>
      </c>
      <c r="AV208" s="13" t="s">
        <v>85</v>
      </c>
      <c r="AW208" s="13" t="s">
        <v>33</v>
      </c>
      <c r="AX208" s="13" t="s">
        <v>77</v>
      </c>
      <c r="AY208" s="187" t="s">
        <v>129</v>
      </c>
    </row>
    <row r="209" s="14" customFormat="1">
      <c r="A209" s="14"/>
      <c r="B209" s="194"/>
      <c r="C209" s="14"/>
      <c r="D209" s="186" t="s">
        <v>138</v>
      </c>
      <c r="E209" s="195" t="s">
        <v>1</v>
      </c>
      <c r="F209" s="196" t="s">
        <v>229</v>
      </c>
      <c r="G209" s="14"/>
      <c r="H209" s="197">
        <v>12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138</v>
      </c>
      <c r="AU209" s="195" t="s">
        <v>85</v>
      </c>
      <c r="AV209" s="14" t="s">
        <v>142</v>
      </c>
      <c r="AW209" s="14" t="s">
        <v>33</v>
      </c>
      <c r="AX209" s="14" t="s">
        <v>8</v>
      </c>
      <c r="AY209" s="195" t="s">
        <v>129</v>
      </c>
    </row>
    <row r="210" s="2" customFormat="1" ht="16.5" customHeight="1">
      <c r="A210" s="37"/>
      <c r="B210" s="171"/>
      <c r="C210" s="202" t="s">
        <v>230</v>
      </c>
      <c r="D210" s="202" t="s">
        <v>143</v>
      </c>
      <c r="E210" s="203" t="s">
        <v>231</v>
      </c>
      <c r="F210" s="204" t="s">
        <v>232</v>
      </c>
      <c r="G210" s="205" t="s">
        <v>135</v>
      </c>
      <c r="H210" s="206">
        <v>12</v>
      </c>
      <c r="I210" s="207"/>
      <c r="J210" s="208">
        <f>ROUND(I210*H210,0)</f>
        <v>0</v>
      </c>
      <c r="K210" s="204" t="s">
        <v>1</v>
      </c>
      <c r="L210" s="209"/>
      <c r="M210" s="210" t="s">
        <v>1</v>
      </c>
      <c r="N210" s="211" t="s">
        <v>43</v>
      </c>
      <c r="O210" s="76"/>
      <c r="P210" s="181">
        <f>O210*H210</f>
        <v>0</v>
      </c>
      <c r="Q210" s="181">
        <v>0.00014999999999999999</v>
      </c>
      <c r="R210" s="181">
        <f>Q210*H210</f>
        <v>0.0018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91</v>
      </c>
      <c r="AT210" s="183" t="s">
        <v>143</v>
      </c>
      <c r="AU210" s="183" t="s">
        <v>85</v>
      </c>
      <c r="AY210" s="18" t="s">
        <v>129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85</v>
      </c>
      <c r="BK210" s="184">
        <f>ROUND(I210*H210,0)</f>
        <v>0</v>
      </c>
      <c r="BL210" s="18" t="s">
        <v>156</v>
      </c>
      <c r="BM210" s="183" t="s">
        <v>233</v>
      </c>
    </row>
    <row r="211" s="13" customFormat="1">
      <c r="A211" s="13"/>
      <c r="B211" s="185"/>
      <c r="C211" s="13"/>
      <c r="D211" s="186" t="s">
        <v>138</v>
      </c>
      <c r="E211" s="187" t="s">
        <v>1</v>
      </c>
      <c r="F211" s="188" t="s">
        <v>227</v>
      </c>
      <c r="G211" s="13"/>
      <c r="H211" s="189">
        <v>6</v>
      </c>
      <c r="I211" s="190"/>
      <c r="J211" s="13"/>
      <c r="K211" s="13"/>
      <c r="L211" s="185"/>
      <c r="M211" s="191"/>
      <c r="N211" s="192"/>
      <c r="O211" s="192"/>
      <c r="P211" s="192"/>
      <c r="Q211" s="192"/>
      <c r="R211" s="192"/>
      <c r="S211" s="192"/>
      <c r="T211" s="19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7" t="s">
        <v>138</v>
      </c>
      <c r="AU211" s="187" t="s">
        <v>85</v>
      </c>
      <c r="AV211" s="13" t="s">
        <v>85</v>
      </c>
      <c r="AW211" s="13" t="s">
        <v>33</v>
      </c>
      <c r="AX211" s="13" t="s">
        <v>77</v>
      </c>
      <c r="AY211" s="187" t="s">
        <v>129</v>
      </c>
    </row>
    <row r="212" s="13" customFormat="1">
      <c r="A212" s="13"/>
      <c r="B212" s="185"/>
      <c r="C212" s="13"/>
      <c r="D212" s="186" t="s">
        <v>138</v>
      </c>
      <c r="E212" s="187" t="s">
        <v>1</v>
      </c>
      <c r="F212" s="188" t="s">
        <v>228</v>
      </c>
      <c r="G212" s="13"/>
      <c r="H212" s="189">
        <v>6</v>
      </c>
      <c r="I212" s="190"/>
      <c r="J212" s="13"/>
      <c r="K212" s="13"/>
      <c r="L212" s="185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138</v>
      </c>
      <c r="AU212" s="187" t="s">
        <v>85</v>
      </c>
      <c r="AV212" s="13" t="s">
        <v>85</v>
      </c>
      <c r="AW212" s="13" t="s">
        <v>33</v>
      </c>
      <c r="AX212" s="13" t="s">
        <v>77</v>
      </c>
      <c r="AY212" s="187" t="s">
        <v>129</v>
      </c>
    </row>
    <row r="213" s="14" customFormat="1">
      <c r="A213" s="14"/>
      <c r="B213" s="194"/>
      <c r="C213" s="14"/>
      <c r="D213" s="186" t="s">
        <v>138</v>
      </c>
      <c r="E213" s="195" t="s">
        <v>1</v>
      </c>
      <c r="F213" s="196" t="s">
        <v>229</v>
      </c>
      <c r="G213" s="14"/>
      <c r="H213" s="197">
        <v>12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138</v>
      </c>
      <c r="AU213" s="195" t="s">
        <v>85</v>
      </c>
      <c r="AV213" s="14" t="s">
        <v>142</v>
      </c>
      <c r="AW213" s="14" t="s">
        <v>33</v>
      </c>
      <c r="AX213" s="14" t="s">
        <v>8</v>
      </c>
      <c r="AY213" s="195" t="s">
        <v>129</v>
      </c>
    </row>
    <row r="214" s="2" customFormat="1" ht="24.15" customHeight="1">
      <c r="A214" s="37"/>
      <c r="B214" s="171"/>
      <c r="C214" s="172" t="s">
        <v>234</v>
      </c>
      <c r="D214" s="172" t="s">
        <v>132</v>
      </c>
      <c r="E214" s="173" t="s">
        <v>235</v>
      </c>
      <c r="F214" s="174" t="s">
        <v>236</v>
      </c>
      <c r="G214" s="175" t="s">
        <v>135</v>
      </c>
      <c r="H214" s="176">
        <v>17</v>
      </c>
      <c r="I214" s="177"/>
      <c r="J214" s="178">
        <f>ROUND(I214*H214,0)</f>
        <v>0</v>
      </c>
      <c r="K214" s="174" t="s">
        <v>1</v>
      </c>
      <c r="L214" s="38"/>
      <c r="M214" s="179" t="s">
        <v>1</v>
      </c>
      <c r="N214" s="180" t="s">
        <v>43</v>
      </c>
      <c r="O214" s="76"/>
      <c r="P214" s="181">
        <f>O214*H214</f>
        <v>0</v>
      </c>
      <c r="Q214" s="181">
        <v>3.9999999999999998E-07</v>
      </c>
      <c r="R214" s="181">
        <f>Q214*H214</f>
        <v>6.7999999999999993E-06</v>
      </c>
      <c r="S214" s="181">
        <v>0.001</v>
      </c>
      <c r="T214" s="182">
        <f>S214*H214</f>
        <v>0.017000000000000001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3" t="s">
        <v>156</v>
      </c>
      <c r="AT214" s="183" t="s">
        <v>132</v>
      </c>
      <c r="AU214" s="183" t="s">
        <v>85</v>
      </c>
      <c r="AY214" s="18" t="s">
        <v>129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8" t="s">
        <v>85</v>
      </c>
      <c r="BK214" s="184">
        <f>ROUND(I214*H214,0)</f>
        <v>0</v>
      </c>
      <c r="BL214" s="18" t="s">
        <v>156</v>
      </c>
      <c r="BM214" s="183" t="s">
        <v>237</v>
      </c>
    </row>
    <row r="215" s="13" customFormat="1">
      <c r="A215" s="13"/>
      <c r="B215" s="185"/>
      <c r="C215" s="13"/>
      <c r="D215" s="186" t="s">
        <v>138</v>
      </c>
      <c r="E215" s="187" t="s">
        <v>1</v>
      </c>
      <c r="F215" s="188" t="s">
        <v>238</v>
      </c>
      <c r="G215" s="13"/>
      <c r="H215" s="189">
        <v>9</v>
      </c>
      <c r="I215" s="190"/>
      <c r="J215" s="13"/>
      <c r="K215" s="13"/>
      <c r="L215" s="185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138</v>
      </c>
      <c r="AU215" s="187" t="s">
        <v>85</v>
      </c>
      <c r="AV215" s="13" t="s">
        <v>85</v>
      </c>
      <c r="AW215" s="13" t="s">
        <v>33</v>
      </c>
      <c r="AX215" s="13" t="s">
        <v>77</v>
      </c>
      <c r="AY215" s="187" t="s">
        <v>129</v>
      </c>
    </row>
    <row r="216" s="13" customFormat="1">
      <c r="A216" s="13"/>
      <c r="B216" s="185"/>
      <c r="C216" s="13"/>
      <c r="D216" s="186" t="s">
        <v>138</v>
      </c>
      <c r="E216" s="187" t="s">
        <v>1</v>
      </c>
      <c r="F216" s="188" t="s">
        <v>239</v>
      </c>
      <c r="G216" s="13"/>
      <c r="H216" s="189">
        <v>8</v>
      </c>
      <c r="I216" s="190"/>
      <c r="J216" s="13"/>
      <c r="K216" s="13"/>
      <c r="L216" s="185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138</v>
      </c>
      <c r="AU216" s="187" t="s">
        <v>85</v>
      </c>
      <c r="AV216" s="13" t="s">
        <v>85</v>
      </c>
      <c r="AW216" s="13" t="s">
        <v>33</v>
      </c>
      <c r="AX216" s="13" t="s">
        <v>77</v>
      </c>
      <c r="AY216" s="187" t="s">
        <v>129</v>
      </c>
    </row>
    <row r="217" s="14" customFormat="1">
      <c r="A217" s="14"/>
      <c r="B217" s="194"/>
      <c r="C217" s="14"/>
      <c r="D217" s="186" t="s">
        <v>138</v>
      </c>
      <c r="E217" s="195" t="s">
        <v>1</v>
      </c>
      <c r="F217" s="196" t="s">
        <v>240</v>
      </c>
      <c r="G217" s="14"/>
      <c r="H217" s="197">
        <v>17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138</v>
      </c>
      <c r="AU217" s="195" t="s">
        <v>85</v>
      </c>
      <c r="AV217" s="14" t="s">
        <v>142</v>
      </c>
      <c r="AW217" s="14" t="s">
        <v>33</v>
      </c>
      <c r="AX217" s="14" t="s">
        <v>8</v>
      </c>
      <c r="AY217" s="195" t="s">
        <v>129</v>
      </c>
    </row>
    <row r="218" s="2" customFormat="1" ht="21.75" customHeight="1">
      <c r="A218" s="37"/>
      <c r="B218" s="171"/>
      <c r="C218" s="202" t="s">
        <v>241</v>
      </c>
      <c r="D218" s="202" t="s">
        <v>143</v>
      </c>
      <c r="E218" s="203" t="s">
        <v>242</v>
      </c>
      <c r="F218" s="204" t="s">
        <v>243</v>
      </c>
      <c r="G218" s="205" t="s">
        <v>135</v>
      </c>
      <c r="H218" s="206">
        <v>17</v>
      </c>
      <c r="I218" s="207"/>
      <c r="J218" s="208">
        <f>ROUND(I218*H218,0)</f>
        <v>0</v>
      </c>
      <c r="K218" s="204" t="s">
        <v>1</v>
      </c>
      <c r="L218" s="209"/>
      <c r="M218" s="210" t="s">
        <v>1</v>
      </c>
      <c r="N218" s="211" t="s">
        <v>43</v>
      </c>
      <c r="O218" s="76"/>
      <c r="P218" s="181">
        <f>O218*H218</f>
        <v>0</v>
      </c>
      <c r="Q218" s="181">
        <v>0.00014999999999999999</v>
      </c>
      <c r="R218" s="181">
        <f>Q218*H218</f>
        <v>0.0025499999999999997</v>
      </c>
      <c r="S218" s="181">
        <v>0</v>
      </c>
      <c r="T218" s="18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3" t="s">
        <v>91</v>
      </c>
      <c r="AT218" s="183" t="s">
        <v>143</v>
      </c>
      <c r="AU218" s="183" t="s">
        <v>85</v>
      </c>
      <c r="AY218" s="18" t="s">
        <v>129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8" t="s">
        <v>85</v>
      </c>
      <c r="BK218" s="184">
        <f>ROUND(I218*H218,0)</f>
        <v>0</v>
      </c>
      <c r="BL218" s="18" t="s">
        <v>156</v>
      </c>
      <c r="BM218" s="183" t="s">
        <v>244</v>
      </c>
    </row>
    <row r="219" s="2" customFormat="1" ht="24.15" customHeight="1">
      <c r="A219" s="37"/>
      <c r="B219" s="171"/>
      <c r="C219" s="172" t="s">
        <v>7</v>
      </c>
      <c r="D219" s="172" t="s">
        <v>132</v>
      </c>
      <c r="E219" s="173" t="s">
        <v>245</v>
      </c>
      <c r="F219" s="174" t="s">
        <v>246</v>
      </c>
      <c r="G219" s="175" t="s">
        <v>167</v>
      </c>
      <c r="H219" s="176">
        <v>0.0089999999999999993</v>
      </c>
      <c r="I219" s="177"/>
      <c r="J219" s="178">
        <f>ROUND(I219*H219,0)</f>
        <v>0</v>
      </c>
      <c r="K219" s="174" t="s">
        <v>136</v>
      </c>
      <c r="L219" s="38"/>
      <c r="M219" s="220" t="s">
        <v>1</v>
      </c>
      <c r="N219" s="221" t="s">
        <v>43</v>
      </c>
      <c r="O219" s="222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3" t="s">
        <v>156</v>
      </c>
      <c r="AT219" s="183" t="s">
        <v>132</v>
      </c>
      <c r="AU219" s="183" t="s">
        <v>85</v>
      </c>
      <c r="AY219" s="18" t="s">
        <v>129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85</v>
      </c>
      <c r="BK219" s="184">
        <f>ROUND(I219*H219,0)</f>
        <v>0</v>
      </c>
      <c r="BL219" s="18" t="s">
        <v>156</v>
      </c>
      <c r="BM219" s="183" t="s">
        <v>247</v>
      </c>
    </row>
    <row r="220" s="2" customFormat="1" ht="6.96" customHeight="1">
      <c r="A220" s="37"/>
      <c r="B220" s="59"/>
      <c r="C220" s="60"/>
      <c r="D220" s="60"/>
      <c r="E220" s="60"/>
      <c r="F220" s="60"/>
      <c r="G220" s="60"/>
      <c r="H220" s="60"/>
      <c r="I220" s="60"/>
      <c r="J220" s="60"/>
      <c r="K220" s="60"/>
      <c r="L220" s="38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autoFilter ref="C121:K21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100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Zkvalitnění pobytového zařízení DD Tmavý Důl - elektroinstalace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248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249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 1245, HK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Ateliér Pavlíček, Rooseveltova 2855,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ROUND((SUM(BE123:BE201)),  0)</f>
        <v>0</v>
      </c>
      <c r="G33" s="37"/>
      <c r="H33" s="37"/>
      <c r="I33" s="128">
        <v>0.20999999999999999</v>
      </c>
      <c r="J33" s="127">
        <f>ROUND(((SUM(BE123:BE201))*I33),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ROUND((SUM(BF123:BF201)),  0)</f>
        <v>0</v>
      </c>
      <c r="G34" s="37"/>
      <c r="H34" s="37"/>
      <c r="I34" s="128">
        <v>0.14999999999999999</v>
      </c>
      <c r="J34" s="127">
        <f>ROUND(((SUM(BF123:BF201))*I34),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ROUND((SUM(BG123:BG201)),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ROUND((SUM(BH123:BH201)),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ROUND((SUM(BI123:BI201)),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Zkvalitnění pobytového zařízení DD Tmavý Důl - elektroinstalace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 1245, HK</v>
      </c>
      <c r="G91" s="37"/>
      <c r="H91" s="37"/>
      <c r="I91" s="31" t="s">
        <v>31</v>
      </c>
      <c r="J91" s="35" t="str">
        <f>E21</f>
        <v>Ateliér Pavlíček, Rooseveltova 2855,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104</v>
      </c>
      <c r="D94" s="129"/>
      <c r="E94" s="129"/>
      <c r="F94" s="129"/>
      <c r="G94" s="129"/>
      <c r="H94" s="129"/>
      <c r="I94" s="129"/>
      <c r="J94" s="138" t="s">
        <v>105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106</v>
      </c>
      <c r="D96" s="37"/>
      <c r="E96" s="37"/>
      <c r="F96" s="37"/>
      <c r="G96" s="37"/>
      <c r="H96" s="37"/>
      <c r="I96" s="37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107</v>
      </c>
    </row>
    <row r="97" s="9" customFormat="1" ht="24.96" customHeight="1">
      <c r="A97" s="9"/>
      <c r="B97" s="140"/>
      <c r="C97" s="9"/>
      <c r="D97" s="141" t="s">
        <v>250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251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252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253</v>
      </c>
      <c r="E100" s="146"/>
      <c r="F100" s="146"/>
      <c r="G100" s="146"/>
      <c r="H100" s="146"/>
      <c r="I100" s="146"/>
      <c r="J100" s="147">
        <f>J131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254</v>
      </c>
      <c r="E101" s="146"/>
      <c r="F101" s="146"/>
      <c r="G101" s="146"/>
      <c r="H101" s="146"/>
      <c r="I101" s="146"/>
      <c r="J101" s="147">
        <f>J159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4"/>
      <c r="C102" s="10"/>
      <c r="D102" s="145" t="s">
        <v>255</v>
      </c>
      <c r="E102" s="146"/>
      <c r="F102" s="146"/>
      <c r="G102" s="146"/>
      <c r="H102" s="146"/>
      <c r="I102" s="146"/>
      <c r="J102" s="147">
        <f>J178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44"/>
      <c r="C103" s="10"/>
      <c r="D103" s="145" t="s">
        <v>256</v>
      </c>
      <c r="E103" s="146"/>
      <c r="F103" s="146"/>
      <c r="G103" s="146"/>
      <c r="H103" s="146"/>
      <c r="I103" s="146"/>
      <c r="J103" s="147">
        <f>J187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114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1" t="str">
        <f>E7</f>
        <v>Zkvalitnění pobytového zařízení DD Tmavý Důl - elektroinstalace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101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2 - EPS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7"/>
      <c r="E117" s="37"/>
      <c r="F117" s="26" t="str">
        <f>F12</f>
        <v xml:space="preserve"> </v>
      </c>
      <c r="G117" s="37"/>
      <c r="H117" s="37"/>
      <c r="I117" s="31" t="s">
        <v>23</v>
      </c>
      <c r="J117" s="68" t="str">
        <f>IF(J12="","",J12)</f>
        <v>27. 9. 2022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25</v>
      </c>
      <c r="D119" s="37"/>
      <c r="E119" s="37"/>
      <c r="F119" s="26" t="str">
        <f>E15</f>
        <v>Královéhradecký kraj, Pivovarské nám. 1245, HK</v>
      </c>
      <c r="G119" s="37"/>
      <c r="H119" s="37"/>
      <c r="I119" s="31" t="s">
        <v>31</v>
      </c>
      <c r="J119" s="35" t="str">
        <f>E21</f>
        <v>Ateliér Pavlíček, Rooseveltova 2855, D.K.n.L.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7"/>
      <c r="E120" s="37"/>
      <c r="F120" s="26" t="str">
        <f>IF(E18="","",E18)</f>
        <v>Vyplň údaj</v>
      </c>
      <c r="G120" s="37"/>
      <c r="H120" s="37"/>
      <c r="I120" s="31" t="s">
        <v>34</v>
      </c>
      <c r="J120" s="35" t="str">
        <f>E24</f>
        <v>ing. V. Švehla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48"/>
      <c r="B122" s="149"/>
      <c r="C122" s="150" t="s">
        <v>115</v>
      </c>
      <c r="D122" s="151" t="s">
        <v>62</v>
      </c>
      <c r="E122" s="151" t="s">
        <v>58</v>
      </c>
      <c r="F122" s="151" t="s">
        <v>59</v>
      </c>
      <c r="G122" s="151" t="s">
        <v>116</v>
      </c>
      <c r="H122" s="151" t="s">
        <v>117</v>
      </c>
      <c r="I122" s="151" t="s">
        <v>118</v>
      </c>
      <c r="J122" s="151" t="s">
        <v>105</v>
      </c>
      <c r="K122" s="152" t="s">
        <v>119</v>
      </c>
      <c r="L122" s="153"/>
      <c r="M122" s="85" t="s">
        <v>1</v>
      </c>
      <c r="N122" s="86" t="s">
        <v>41</v>
      </c>
      <c r="O122" s="86" t="s">
        <v>120</v>
      </c>
      <c r="P122" s="86" t="s">
        <v>121</v>
      </c>
      <c r="Q122" s="86" t="s">
        <v>122</v>
      </c>
      <c r="R122" s="86" t="s">
        <v>123</v>
      </c>
      <c r="S122" s="86" t="s">
        <v>124</v>
      </c>
      <c r="T122" s="87" t="s">
        <v>125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7"/>
      <c r="B123" s="38"/>
      <c r="C123" s="92" t="s">
        <v>126</v>
      </c>
      <c r="D123" s="37"/>
      <c r="E123" s="37"/>
      <c r="F123" s="37"/>
      <c r="G123" s="37"/>
      <c r="H123" s="37"/>
      <c r="I123" s="37"/>
      <c r="J123" s="154">
        <f>BK123</f>
        <v>0</v>
      </c>
      <c r="K123" s="37"/>
      <c r="L123" s="38"/>
      <c r="M123" s="88"/>
      <c r="N123" s="72"/>
      <c r="O123" s="89"/>
      <c r="P123" s="155">
        <f>P124</f>
        <v>0</v>
      </c>
      <c r="Q123" s="89"/>
      <c r="R123" s="155">
        <f>R124</f>
        <v>0</v>
      </c>
      <c r="S123" s="89"/>
      <c r="T123" s="156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76</v>
      </c>
      <c r="AU123" s="18" t="s">
        <v>107</v>
      </c>
      <c r="BK123" s="157">
        <f>BK124</f>
        <v>0</v>
      </c>
    </row>
    <row r="124" s="12" customFormat="1" ht="25.92" customHeight="1">
      <c r="A124" s="12"/>
      <c r="B124" s="158"/>
      <c r="C124" s="12"/>
      <c r="D124" s="159" t="s">
        <v>76</v>
      </c>
      <c r="E124" s="160" t="s">
        <v>143</v>
      </c>
      <c r="F124" s="160" t="s">
        <v>257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P125+P130</f>
        <v>0</v>
      </c>
      <c r="Q124" s="164"/>
      <c r="R124" s="165">
        <f>R125+R130</f>
        <v>0</v>
      </c>
      <c r="S124" s="164"/>
      <c r="T124" s="166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142</v>
      </c>
      <c r="AT124" s="167" t="s">
        <v>76</v>
      </c>
      <c r="AU124" s="167" t="s">
        <v>77</v>
      </c>
      <c r="AY124" s="159" t="s">
        <v>129</v>
      </c>
      <c r="BK124" s="168">
        <f>BK125+BK130</f>
        <v>0</v>
      </c>
    </row>
    <row r="125" s="12" customFormat="1" ht="22.8" customHeight="1">
      <c r="A125" s="12"/>
      <c r="B125" s="158"/>
      <c r="C125" s="12"/>
      <c r="D125" s="159" t="s">
        <v>76</v>
      </c>
      <c r="E125" s="169" t="s">
        <v>258</v>
      </c>
      <c r="F125" s="169" t="s">
        <v>259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SUM(P126:P129)</f>
        <v>0</v>
      </c>
      <c r="Q125" s="164"/>
      <c r="R125" s="165">
        <f>SUM(R126:R129)</f>
        <v>0</v>
      </c>
      <c r="S125" s="164"/>
      <c r="T125" s="166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142</v>
      </c>
      <c r="AT125" s="167" t="s">
        <v>76</v>
      </c>
      <c r="AU125" s="167" t="s">
        <v>8</v>
      </c>
      <c r="AY125" s="159" t="s">
        <v>129</v>
      </c>
      <c r="BK125" s="168">
        <f>SUM(BK126:BK129)</f>
        <v>0</v>
      </c>
    </row>
    <row r="126" s="2" customFormat="1" ht="16.5" customHeight="1">
      <c r="A126" s="37"/>
      <c r="B126" s="171"/>
      <c r="C126" s="202" t="s">
        <v>8</v>
      </c>
      <c r="D126" s="202" t="s">
        <v>143</v>
      </c>
      <c r="E126" s="203" t="s">
        <v>260</v>
      </c>
      <c r="F126" s="204" t="s">
        <v>261</v>
      </c>
      <c r="G126" s="205" t="s">
        <v>146</v>
      </c>
      <c r="H126" s="206">
        <v>1</v>
      </c>
      <c r="I126" s="207"/>
      <c r="J126" s="208">
        <f>ROUND(I126*H126,0)</f>
        <v>0</v>
      </c>
      <c r="K126" s="204" t="s">
        <v>1</v>
      </c>
      <c r="L126" s="209"/>
      <c r="M126" s="210" t="s">
        <v>1</v>
      </c>
      <c r="N126" s="211" t="s">
        <v>43</v>
      </c>
      <c r="O126" s="76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262</v>
      </c>
      <c r="AT126" s="183" t="s">
        <v>143</v>
      </c>
      <c r="AU126" s="183" t="s">
        <v>85</v>
      </c>
      <c r="AY126" s="18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85</v>
      </c>
      <c r="BK126" s="184">
        <f>ROUND(I126*H126,0)</f>
        <v>0</v>
      </c>
      <c r="BL126" s="18" t="s">
        <v>263</v>
      </c>
      <c r="BM126" s="183" t="s">
        <v>264</v>
      </c>
    </row>
    <row r="127" s="2" customFormat="1" ht="16.5" customHeight="1">
      <c r="A127" s="37"/>
      <c r="B127" s="171"/>
      <c r="C127" s="202" t="s">
        <v>85</v>
      </c>
      <c r="D127" s="202" t="s">
        <v>143</v>
      </c>
      <c r="E127" s="203" t="s">
        <v>265</v>
      </c>
      <c r="F127" s="204" t="s">
        <v>266</v>
      </c>
      <c r="G127" s="205" t="s">
        <v>146</v>
      </c>
      <c r="H127" s="206">
        <v>1</v>
      </c>
      <c r="I127" s="207"/>
      <c r="J127" s="208">
        <f>ROUND(I127*H127,0)</f>
        <v>0</v>
      </c>
      <c r="K127" s="204" t="s">
        <v>1</v>
      </c>
      <c r="L127" s="209"/>
      <c r="M127" s="210" t="s">
        <v>1</v>
      </c>
      <c r="N127" s="211" t="s">
        <v>43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262</v>
      </c>
      <c r="AT127" s="183" t="s">
        <v>143</v>
      </c>
      <c r="AU127" s="183" t="s">
        <v>85</v>
      </c>
      <c r="AY127" s="18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85</v>
      </c>
      <c r="BK127" s="184">
        <f>ROUND(I127*H127,0)</f>
        <v>0</v>
      </c>
      <c r="BL127" s="18" t="s">
        <v>263</v>
      </c>
      <c r="BM127" s="183" t="s">
        <v>267</v>
      </c>
    </row>
    <row r="128" s="2" customFormat="1" ht="16.5" customHeight="1">
      <c r="A128" s="37"/>
      <c r="B128" s="171"/>
      <c r="C128" s="202" t="s">
        <v>142</v>
      </c>
      <c r="D128" s="202" t="s">
        <v>143</v>
      </c>
      <c r="E128" s="203" t="s">
        <v>268</v>
      </c>
      <c r="F128" s="204" t="s">
        <v>269</v>
      </c>
      <c r="G128" s="205" t="s">
        <v>146</v>
      </c>
      <c r="H128" s="206">
        <v>1</v>
      </c>
      <c r="I128" s="207"/>
      <c r="J128" s="208">
        <f>ROUND(I128*H128,0)</f>
        <v>0</v>
      </c>
      <c r="K128" s="204" t="s">
        <v>1</v>
      </c>
      <c r="L128" s="209"/>
      <c r="M128" s="210" t="s">
        <v>1</v>
      </c>
      <c r="N128" s="211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262</v>
      </c>
      <c r="AT128" s="183" t="s">
        <v>143</v>
      </c>
      <c r="AU128" s="183" t="s">
        <v>85</v>
      </c>
      <c r="AY128" s="18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263</v>
      </c>
      <c r="BM128" s="183" t="s">
        <v>270</v>
      </c>
    </row>
    <row r="129" s="2" customFormat="1" ht="16.5" customHeight="1">
      <c r="A129" s="37"/>
      <c r="B129" s="171"/>
      <c r="C129" s="202" t="s">
        <v>94</v>
      </c>
      <c r="D129" s="202" t="s">
        <v>143</v>
      </c>
      <c r="E129" s="203" t="s">
        <v>271</v>
      </c>
      <c r="F129" s="204" t="s">
        <v>272</v>
      </c>
      <c r="G129" s="205" t="s">
        <v>146</v>
      </c>
      <c r="H129" s="206">
        <v>1</v>
      </c>
      <c r="I129" s="207"/>
      <c r="J129" s="208">
        <f>ROUND(I129*H129,0)</f>
        <v>0</v>
      </c>
      <c r="K129" s="204" t="s">
        <v>1</v>
      </c>
      <c r="L129" s="209"/>
      <c r="M129" s="210" t="s">
        <v>1</v>
      </c>
      <c r="N129" s="211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262</v>
      </c>
      <c r="AT129" s="183" t="s">
        <v>143</v>
      </c>
      <c r="AU129" s="183" t="s">
        <v>85</v>
      </c>
      <c r="AY129" s="18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263</v>
      </c>
      <c r="BM129" s="183" t="s">
        <v>273</v>
      </c>
    </row>
    <row r="130" s="12" customFormat="1" ht="22.8" customHeight="1">
      <c r="A130" s="12"/>
      <c r="B130" s="158"/>
      <c r="C130" s="12"/>
      <c r="D130" s="159" t="s">
        <v>76</v>
      </c>
      <c r="E130" s="169" t="s">
        <v>274</v>
      </c>
      <c r="F130" s="169" t="s">
        <v>275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P131+P159+P178+P187</f>
        <v>0</v>
      </c>
      <c r="Q130" s="164"/>
      <c r="R130" s="165">
        <f>R131+R159+R178+R187</f>
        <v>0</v>
      </c>
      <c r="S130" s="164"/>
      <c r="T130" s="166">
        <f>T131+T159+T178+T187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142</v>
      </c>
      <c r="AT130" s="167" t="s">
        <v>76</v>
      </c>
      <c r="AU130" s="167" t="s">
        <v>8</v>
      </c>
      <c r="AY130" s="159" t="s">
        <v>129</v>
      </c>
      <c r="BK130" s="168">
        <f>BK131+BK159+BK178+BK187</f>
        <v>0</v>
      </c>
    </row>
    <row r="131" s="12" customFormat="1" ht="20.88" customHeight="1">
      <c r="A131" s="12"/>
      <c r="B131" s="158"/>
      <c r="C131" s="12"/>
      <c r="D131" s="159" t="s">
        <v>76</v>
      </c>
      <c r="E131" s="169" t="s">
        <v>276</v>
      </c>
      <c r="F131" s="169" t="s">
        <v>277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SUM(P132:P158)</f>
        <v>0</v>
      </c>
      <c r="Q131" s="164"/>
      <c r="R131" s="165">
        <f>SUM(R132:R158)</f>
        <v>0</v>
      </c>
      <c r="S131" s="164"/>
      <c r="T131" s="166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</v>
      </c>
      <c r="AT131" s="167" t="s">
        <v>76</v>
      </c>
      <c r="AU131" s="167" t="s">
        <v>85</v>
      </c>
      <c r="AY131" s="159" t="s">
        <v>129</v>
      </c>
      <c r="BK131" s="168">
        <f>SUM(BK132:BK158)</f>
        <v>0</v>
      </c>
    </row>
    <row r="132" s="2" customFormat="1" ht="24.15" customHeight="1">
      <c r="A132" s="37"/>
      <c r="B132" s="171"/>
      <c r="C132" s="202" t="s">
        <v>164</v>
      </c>
      <c r="D132" s="202" t="s">
        <v>143</v>
      </c>
      <c r="E132" s="203" t="s">
        <v>278</v>
      </c>
      <c r="F132" s="204" t="s">
        <v>279</v>
      </c>
      <c r="G132" s="205" t="s">
        <v>280</v>
      </c>
      <c r="H132" s="206">
        <v>2</v>
      </c>
      <c r="I132" s="207"/>
      <c r="J132" s="208">
        <f>ROUND(I132*H132,0)</f>
        <v>0</v>
      </c>
      <c r="K132" s="204" t="s">
        <v>1</v>
      </c>
      <c r="L132" s="209"/>
      <c r="M132" s="210" t="s">
        <v>1</v>
      </c>
      <c r="N132" s="211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147</v>
      </c>
      <c r="AT132" s="183" t="s">
        <v>143</v>
      </c>
      <c r="AU132" s="183" t="s">
        <v>142</v>
      </c>
      <c r="AY132" s="18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94</v>
      </c>
      <c r="BM132" s="183" t="s">
        <v>85</v>
      </c>
    </row>
    <row r="133" s="2" customFormat="1" ht="24.15" customHeight="1">
      <c r="A133" s="37"/>
      <c r="B133" s="171"/>
      <c r="C133" s="202" t="s">
        <v>171</v>
      </c>
      <c r="D133" s="202" t="s">
        <v>143</v>
      </c>
      <c r="E133" s="203" t="s">
        <v>281</v>
      </c>
      <c r="F133" s="204" t="s">
        <v>282</v>
      </c>
      <c r="G133" s="205" t="s">
        <v>280</v>
      </c>
      <c r="H133" s="206">
        <v>2</v>
      </c>
      <c r="I133" s="207"/>
      <c r="J133" s="208">
        <f>ROUND(I133*H133,0)</f>
        <v>0</v>
      </c>
      <c r="K133" s="204" t="s">
        <v>1</v>
      </c>
      <c r="L133" s="209"/>
      <c r="M133" s="210" t="s">
        <v>1</v>
      </c>
      <c r="N133" s="211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147</v>
      </c>
      <c r="AT133" s="183" t="s">
        <v>143</v>
      </c>
      <c r="AU133" s="183" t="s">
        <v>142</v>
      </c>
      <c r="AY133" s="18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94</v>
      </c>
      <c r="BM133" s="183" t="s">
        <v>94</v>
      </c>
    </row>
    <row r="134" s="2" customFormat="1" ht="16.5" customHeight="1">
      <c r="A134" s="37"/>
      <c r="B134" s="171"/>
      <c r="C134" s="202" t="s">
        <v>182</v>
      </c>
      <c r="D134" s="202" t="s">
        <v>143</v>
      </c>
      <c r="E134" s="203" t="s">
        <v>283</v>
      </c>
      <c r="F134" s="204" t="s">
        <v>284</v>
      </c>
      <c r="G134" s="205" t="s">
        <v>280</v>
      </c>
      <c r="H134" s="206">
        <v>2</v>
      </c>
      <c r="I134" s="207"/>
      <c r="J134" s="208">
        <f>ROUND(I134*H134,0)</f>
        <v>0</v>
      </c>
      <c r="K134" s="204" t="s">
        <v>1</v>
      </c>
      <c r="L134" s="209"/>
      <c r="M134" s="210" t="s">
        <v>1</v>
      </c>
      <c r="N134" s="211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147</v>
      </c>
      <c r="AT134" s="183" t="s">
        <v>143</v>
      </c>
      <c r="AU134" s="183" t="s">
        <v>142</v>
      </c>
      <c r="AY134" s="18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94</v>
      </c>
      <c r="BM134" s="183" t="s">
        <v>171</v>
      </c>
    </row>
    <row r="135" s="2" customFormat="1" ht="24.15" customHeight="1">
      <c r="A135" s="37"/>
      <c r="B135" s="171"/>
      <c r="C135" s="202" t="s">
        <v>147</v>
      </c>
      <c r="D135" s="202" t="s">
        <v>143</v>
      </c>
      <c r="E135" s="203" t="s">
        <v>285</v>
      </c>
      <c r="F135" s="204" t="s">
        <v>286</v>
      </c>
      <c r="G135" s="205" t="s">
        <v>280</v>
      </c>
      <c r="H135" s="206">
        <v>2</v>
      </c>
      <c r="I135" s="207"/>
      <c r="J135" s="208">
        <f>ROUND(I135*H135,0)</f>
        <v>0</v>
      </c>
      <c r="K135" s="204" t="s">
        <v>1</v>
      </c>
      <c r="L135" s="209"/>
      <c r="M135" s="210" t="s">
        <v>1</v>
      </c>
      <c r="N135" s="211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147</v>
      </c>
      <c r="AT135" s="183" t="s">
        <v>143</v>
      </c>
      <c r="AU135" s="183" t="s">
        <v>142</v>
      </c>
      <c r="AY135" s="18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94</v>
      </c>
      <c r="BM135" s="183" t="s">
        <v>147</v>
      </c>
    </row>
    <row r="136" s="2" customFormat="1" ht="16.5" customHeight="1">
      <c r="A136" s="37"/>
      <c r="B136" s="171"/>
      <c r="C136" s="202" t="s">
        <v>130</v>
      </c>
      <c r="D136" s="202" t="s">
        <v>143</v>
      </c>
      <c r="E136" s="203" t="s">
        <v>287</v>
      </c>
      <c r="F136" s="204" t="s">
        <v>288</v>
      </c>
      <c r="G136" s="205" t="s">
        <v>280</v>
      </c>
      <c r="H136" s="206">
        <v>4</v>
      </c>
      <c r="I136" s="207"/>
      <c r="J136" s="208">
        <f>ROUND(I136*H136,0)</f>
        <v>0</v>
      </c>
      <c r="K136" s="204" t="s">
        <v>1</v>
      </c>
      <c r="L136" s="209"/>
      <c r="M136" s="210" t="s">
        <v>1</v>
      </c>
      <c r="N136" s="211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147</v>
      </c>
      <c r="AT136" s="183" t="s">
        <v>143</v>
      </c>
      <c r="AU136" s="183" t="s">
        <v>142</v>
      </c>
      <c r="AY136" s="18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94</v>
      </c>
      <c r="BM136" s="183" t="s">
        <v>194</v>
      </c>
    </row>
    <row r="137" s="2" customFormat="1" ht="37.8" customHeight="1">
      <c r="A137" s="37"/>
      <c r="B137" s="171"/>
      <c r="C137" s="202" t="s">
        <v>194</v>
      </c>
      <c r="D137" s="202" t="s">
        <v>143</v>
      </c>
      <c r="E137" s="203" t="s">
        <v>289</v>
      </c>
      <c r="F137" s="204" t="s">
        <v>290</v>
      </c>
      <c r="G137" s="205" t="s">
        <v>280</v>
      </c>
      <c r="H137" s="206">
        <v>1</v>
      </c>
      <c r="I137" s="207"/>
      <c r="J137" s="208">
        <f>ROUND(I137*H137,0)</f>
        <v>0</v>
      </c>
      <c r="K137" s="204" t="s">
        <v>1</v>
      </c>
      <c r="L137" s="209"/>
      <c r="M137" s="210" t="s">
        <v>1</v>
      </c>
      <c r="N137" s="211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147</v>
      </c>
      <c r="AT137" s="183" t="s">
        <v>143</v>
      </c>
      <c r="AU137" s="183" t="s">
        <v>142</v>
      </c>
      <c r="AY137" s="18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94</v>
      </c>
      <c r="BM137" s="183" t="s">
        <v>202</v>
      </c>
    </row>
    <row r="138" s="2" customFormat="1" ht="21.75" customHeight="1">
      <c r="A138" s="37"/>
      <c r="B138" s="171"/>
      <c r="C138" s="202" t="s">
        <v>198</v>
      </c>
      <c r="D138" s="202" t="s">
        <v>143</v>
      </c>
      <c r="E138" s="203" t="s">
        <v>291</v>
      </c>
      <c r="F138" s="204" t="s">
        <v>282</v>
      </c>
      <c r="G138" s="205" t="s">
        <v>280</v>
      </c>
      <c r="H138" s="206">
        <v>1</v>
      </c>
      <c r="I138" s="207"/>
      <c r="J138" s="208">
        <f>ROUND(I138*H138,0)</f>
        <v>0</v>
      </c>
      <c r="K138" s="204" t="s">
        <v>1</v>
      </c>
      <c r="L138" s="209"/>
      <c r="M138" s="210" t="s">
        <v>1</v>
      </c>
      <c r="N138" s="211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147</v>
      </c>
      <c r="AT138" s="183" t="s">
        <v>143</v>
      </c>
      <c r="AU138" s="183" t="s">
        <v>142</v>
      </c>
      <c r="AY138" s="18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94</v>
      </c>
      <c r="BM138" s="183" t="s">
        <v>210</v>
      </c>
    </row>
    <row r="139" s="2" customFormat="1" ht="16.5" customHeight="1">
      <c r="A139" s="37"/>
      <c r="B139" s="171"/>
      <c r="C139" s="202" t="s">
        <v>202</v>
      </c>
      <c r="D139" s="202" t="s">
        <v>143</v>
      </c>
      <c r="E139" s="203" t="s">
        <v>292</v>
      </c>
      <c r="F139" s="204" t="s">
        <v>293</v>
      </c>
      <c r="G139" s="205" t="s">
        <v>280</v>
      </c>
      <c r="H139" s="206">
        <v>1</v>
      </c>
      <c r="I139" s="207"/>
      <c r="J139" s="208">
        <f>ROUND(I139*H139,0)</f>
        <v>0</v>
      </c>
      <c r="K139" s="204" t="s">
        <v>1</v>
      </c>
      <c r="L139" s="209"/>
      <c r="M139" s="210" t="s">
        <v>1</v>
      </c>
      <c r="N139" s="211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147</v>
      </c>
      <c r="AT139" s="183" t="s">
        <v>143</v>
      </c>
      <c r="AU139" s="183" t="s">
        <v>142</v>
      </c>
      <c r="AY139" s="18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94</v>
      </c>
      <c r="BM139" s="183" t="s">
        <v>156</v>
      </c>
    </row>
    <row r="140" s="2" customFormat="1" ht="16.5" customHeight="1">
      <c r="A140" s="37"/>
      <c r="B140" s="171"/>
      <c r="C140" s="202" t="s">
        <v>206</v>
      </c>
      <c r="D140" s="202" t="s">
        <v>143</v>
      </c>
      <c r="E140" s="203" t="s">
        <v>294</v>
      </c>
      <c r="F140" s="204" t="s">
        <v>295</v>
      </c>
      <c r="G140" s="205" t="s">
        <v>280</v>
      </c>
      <c r="H140" s="206">
        <v>1</v>
      </c>
      <c r="I140" s="207"/>
      <c r="J140" s="208">
        <f>ROUND(I140*H140,0)</f>
        <v>0</v>
      </c>
      <c r="K140" s="204" t="s">
        <v>1</v>
      </c>
      <c r="L140" s="209"/>
      <c r="M140" s="210" t="s">
        <v>1</v>
      </c>
      <c r="N140" s="211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147</v>
      </c>
      <c r="AT140" s="183" t="s">
        <v>143</v>
      </c>
      <c r="AU140" s="183" t="s">
        <v>142</v>
      </c>
      <c r="AY140" s="18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94</v>
      </c>
      <c r="BM140" s="183" t="s">
        <v>230</v>
      </c>
    </row>
    <row r="141" s="2" customFormat="1" ht="21.75" customHeight="1">
      <c r="A141" s="37"/>
      <c r="B141" s="171"/>
      <c r="C141" s="202" t="s">
        <v>210</v>
      </c>
      <c r="D141" s="202" t="s">
        <v>143</v>
      </c>
      <c r="E141" s="203" t="s">
        <v>296</v>
      </c>
      <c r="F141" s="204" t="s">
        <v>297</v>
      </c>
      <c r="G141" s="205" t="s">
        <v>280</v>
      </c>
      <c r="H141" s="206">
        <v>1</v>
      </c>
      <c r="I141" s="207"/>
      <c r="J141" s="208">
        <f>ROUND(I141*H141,0)</f>
        <v>0</v>
      </c>
      <c r="K141" s="204" t="s">
        <v>1</v>
      </c>
      <c r="L141" s="209"/>
      <c r="M141" s="210" t="s">
        <v>1</v>
      </c>
      <c r="N141" s="211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147</v>
      </c>
      <c r="AT141" s="183" t="s">
        <v>143</v>
      </c>
      <c r="AU141" s="183" t="s">
        <v>142</v>
      </c>
      <c r="AY141" s="18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94</v>
      </c>
      <c r="BM141" s="183" t="s">
        <v>241</v>
      </c>
    </row>
    <row r="142" s="2" customFormat="1" ht="24.15" customHeight="1">
      <c r="A142" s="37"/>
      <c r="B142" s="171"/>
      <c r="C142" s="202" t="s">
        <v>9</v>
      </c>
      <c r="D142" s="202" t="s">
        <v>143</v>
      </c>
      <c r="E142" s="203" t="s">
        <v>298</v>
      </c>
      <c r="F142" s="204" t="s">
        <v>299</v>
      </c>
      <c r="G142" s="205" t="s">
        <v>280</v>
      </c>
      <c r="H142" s="206">
        <v>160</v>
      </c>
      <c r="I142" s="207"/>
      <c r="J142" s="208">
        <f>ROUND(I142*H142,0)</f>
        <v>0</v>
      </c>
      <c r="K142" s="204" t="s">
        <v>1</v>
      </c>
      <c r="L142" s="209"/>
      <c r="M142" s="210" t="s">
        <v>1</v>
      </c>
      <c r="N142" s="211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147</v>
      </c>
      <c r="AT142" s="183" t="s">
        <v>143</v>
      </c>
      <c r="AU142" s="183" t="s">
        <v>142</v>
      </c>
      <c r="AY142" s="18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94</v>
      </c>
      <c r="BM142" s="183" t="s">
        <v>300</v>
      </c>
    </row>
    <row r="143" s="2" customFormat="1" ht="16.5" customHeight="1">
      <c r="A143" s="37"/>
      <c r="B143" s="171"/>
      <c r="C143" s="202" t="s">
        <v>156</v>
      </c>
      <c r="D143" s="202" t="s">
        <v>143</v>
      </c>
      <c r="E143" s="203" t="s">
        <v>301</v>
      </c>
      <c r="F143" s="204" t="s">
        <v>302</v>
      </c>
      <c r="G143" s="205" t="s">
        <v>280</v>
      </c>
      <c r="H143" s="206">
        <v>160</v>
      </c>
      <c r="I143" s="207"/>
      <c r="J143" s="208">
        <f>ROUND(I143*H143,0)</f>
        <v>0</v>
      </c>
      <c r="K143" s="204" t="s">
        <v>1</v>
      </c>
      <c r="L143" s="209"/>
      <c r="M143" s="210" t="s">
        <v>1</v>
      </c>
      <c r="N143" s="211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147</v>
      </c>
      <c r="AT143" s="183" t="s">
        <v>143</v>
      </c>
      <c r="AU143" s="183" t="s">
        <v>142</v>
      </c>
      <c r="AY143" s="18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94</v>
      </c>
      <c r="BM143" s="183" t="s">
        <v>303</v>
      </c>
    </row>
    <row r="144" s="2" customFormat="1" ht="16.5" customHeight="1">
      <c r="A144" s="37"/>
      <c r="B144" s="171"/>
      <c r="C144" s="202" t="s">
        <v>223</v>
      </c>
      <c r="D144" s="202" t="s">
        <v>143</v>
      </c>
      <c r="E144" s="203" t="s">
        <v>304</v>
      </c>
      <c r="F144" s="204" t="s">
        <v>305</v>
      </c>
      <c r="G144" s="205" t="s">
        <v>280</v>
      </c>
      <c r="H144" s="206">
        <v>160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147</v>
      </c>
      <c r="AT144" s="183" t="s">
        <v>143</v>
      </c>
      <c r="AU144" s="183" t="s">
        <v>142</v>
      </c>
      <c r="AY144" s="18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94</v>
      </c>
      <c r="BM144" s="183" t="s">
        <v>306</v>
      </c>
    </row>
    <row r="145" s="2" customFormat="1" ht="16.5" customHeight="1">
      <c r="A145" s="37"/>
      <c r="B145" s="171"/>
      <c r="C145" s="202" t="s">
        <v>230</v>
      </c>
      <c r="D145" s="202" t="s">
        <v>143</v>
      </c>
      <c r="E145" s="203" t="s">
        <v>307</v>
      </c>
      <c r="F145" s="204" t="s">
        <v>308</v>
      </c>
      <c r="G145" s="205" t="s">
        <v>280</v>
      </c>
      <c r="H145" s="206">
        <v>2</v>
      </c>
      <c r="I145" s="207"/>
      <c r="J145" s="208">
        <f>ROUND(I145*H145,0)</f>
        <v>0</v>
      </c>
      <c r="K145" s="204" t="s">
        <v>1</v>
      </c>
      <c r="L145" s="209"/>
      <c r="M145" s="210" t="s">
        <v>1</v>
      </c>
      <c r="N145" s="211" t="s">
        <v>43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147</v>
      </c>
      <c r="AT145" s="183" t="s">
        <v>143</v>
      </c>
      <c r="AU145" s="183" t="s">
        <v>142</v>
      </c>
      <c r="AY145" s="18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94</v>
      </c>
      <c r="BM145" s="183" t="s">
        <v>309</v>
      </c>
    </row>
    <row r="146" s="2" customFormat="1" ht="16.5" customHeight="1">
      <c r="A146" s="37"/>
      <c r="B146" s="171"/>
      <c r="C146" s="202" t="s">
        <v>234</v>
      </c>
      <c r="D146" s="202" t="s">
        <v>143</v>
      </c>
      <c r="E146" s="203" t="s">
        <v>310</v>
      </c>
      <c r="F146" s="204" t="s">
        <v>311</v>
      </c>
      <c r="G146" s="205" t="s">
        <v>280</v>
      </c>
      <c r="H146" s="206">
        <v>2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147</v>
      </c>
      <c r="AT146" s="183" t="s">
        <v>143</v>
      </c>
      <c r="AU146" s="183" t="s">
        <v>142</v>
      </c>
      <c r="AY146" s="18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94</v>
      </c>
      <c r="BM146" s="183" t="s">
        <v>312</v>
      </c>
    </row>
    <row r="147" s="2" customFormat="1" ht="24.15" customHeight="1">
      <c r="A147" s="37"/>
      <c r="B147" s="171"/>
      <c r="C147" s="202" t="s">
        <v>241</v>
      </c>
      <c r="D147" s="202" t="s">
        <v>143</v>
      </c>
      <c r="E147" s="203" t="s">
        <v>313</v>
      </c>
      <c r="F147" s="204" t="s">
        <v>314</v>
      </c>
      <c r="G147" s="205" t="s">
        <v>280</v>
      </c>
      <c r="H147" s="206">
        <v>31</v>
      </c>
      <c r="I147" s="207"/>
      <c r="J147" s="208">
        <f>ROUND(I147*H147,0)</f>
        <v>0</v>
      </c>
      <c r="K147" s="204" t="s">
        <v>1</v>
      </c>
      <c r="L147" s="209"/>
      <c r="M147" s="210" t="s">
        <v>1</v>
      </c>
      <c r="N147" s="211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147</v>
      </c>
      <c r="AT147" s="183" t="s">
        <v>143</v>
      </c>
      <c r="AU147" s="183" t="s">
        <v>142</v>
      </c>
      <c r="AY147" s="18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94</v>
      </c>
      <c r="BM147" s="183" t="s">
        <v>91</v>
      </c>
    </row>
    <row r="148" s="2" customFormat="1" ht="24.15" customHeight="1">
      <c r="A148" s="37"/>
      <c r="B148" s="171"/>
      <c r="C148" s="202" t="s">
        <v>7</v>
      </c>
      <c r="D148" s="202" t="s">
        <v>143</v>
      </c>
      <c r="E148" s="203" t="s">
        <v>315</v>
      </c>
      <c r="F148" s="204" t="s">
        <v>316</v>
      </c>
      <c r="G148" s="205" t="s">
        <v>280</v>
      </c>
      <c r="H148" s="206">
        <v>31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147</v>
      </c>
      <c r="AT148" s="183" t="s">
        <v>143</v>
      </c>
      <c r="AU148" s="183" t="s">
        <v>142</v>
      </c>
      <c r="AY148" s="18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94</v>
      </c>
      <c r="BM148" s="183" t="s">
        <v>317</v>
      </c>
    </row>
    <row r="149" s="2" customFormat="1" ht="66.75" customHeight="1">
      <c r="A149" s="37"/>
      <c r="B149" s="171"/>
      <c r="C149" s="202" t="s">
        <v>300</v>
      </c>
      <c r="D149" s="202" t="s">
        <v>143</v>
      </c>
      <c r="E149" s="203" t="s">
        <v>318</v>
      </c>
      <c r="F149" s="204" t="s">
        <v>319</v>
      </c>
      <c r="G149" s="205" t="s">
        <v>280</v>
      </c>
      <c r="H149" s="206">
        <v>8</v>
      </c>
      <c r="I149" s="207"/>
      <c r="J149" s="208">
        <f>ROUND(I149*H149,0)</f>
        <v>0</v>
      </c>
      <c r="K149" s="204" t="s">
        <v>1</v>
      </c>
      <c r="L149" s="209"/>
      <c r="M149" s="210" t="s">
        <v>1</v>
      </c>
      <c r="N149" s="211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147</v>
      </c>
      <c r="AT149" s="183" t="s">
        <v>143</v>
      </c>
      <c r="AU149" s="183" t="s">
        <v>142</v>
      </c>
      <c r="AY149" s="18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94</v>
      </c>
      <c r="BM149" s="183" t="s">
        <v>320</v>
      </c>
    </row>
    <row r="150" s="2" customFormat="1" ht="21.75" customHeight="1">
      <c r="A150" s="37"/>
      <c r="B150" s="171"/>
      <c r="C150" s="202" t="s">
        <v>321</v>
      </c>
      <c r="D150" s="202" t="s">
        <v>143</v>
      </c>
      <c r="E150" s="203" t="s">
        <v>322</v>
      </c>
      <c r="F150" s="204" t="s">
        <v>323</v>
      </c>
      <c r="G150" s="205" t="s">
        <v>280</v>
      </c>
      <c r="H150" s="206">
        <v>8</v>
      </c>
      <c r="I150" s="207"/>
      <c r="J150" s="208">
        <f>ROUND(I150*H150,0)</f>
        <v>0</v>
      </c>
      <c r="K150" s="204" t="s">
        <v>1</v>
      </c>
      <c r="L150" s="209"/>
      <c r="M150" s="210" t="s">
        <v>1</v>
      </c>
      <c r="N150" s="211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147</v>
      </c>
      <c r="AT150" s="183" t="s">
        <v>143</v>
      </c>
      <c r="AU150" s="183" t="s">
        <v>142</v>
      </c>
      <c r="AY150" s="18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94</v>
      </c>
      <c r="BM150" s="183" t="s">
        <v>324</v>
      </c>
    </row>
    <row r="151" s="2" customFormat="1" ht="37.8" customHeight="1">
      <c r="A151" s="37"/>
      <c r="B151" s="171"/>
      <c r="C151" s="202" t="s">
        <v>303</v>
      </c>
      <c r="D151" s="202" t="s">
        <v>143</v>
      </c>
      <c r="E151" s="203" t="s">
        <v>325</v>
      </c>
      <c r="F151" s="204" t="s">
        <v>326</v>
      </c>
      <c r="G151" s="205" t="s">
        <v>280</v>
      </c>
      <c r="H151" s="206">
        <v>4</v>
      </c>
      <c r="I151" s="207"/>
      <c r="J151" s="208">
        <f>ROUND(I151*H151,0)</f>
        <v>0</v>
      </c>
      <c r="K151" s="204" t="s">
        <v>1</v>
      </c>
      <c r="L151" s="209"/>
      <c r="M151" s="210" t="s">
        <v>1</v>
      </c>
      <c r="N151" s="211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147</v>
      </c>
      <c r="AT151" s="183" t="s">
        <v>143</v>
      </c>
      <c r="AU151" s="183" t="s">
        <v>142</v>
      </c>
      <c r="AY151" s="18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94</v>
      </c>
      <c r="BM151" s="183" t="s">
        <v>327</v>
      </c>
    </row>
    <row r="152" s="2" customFormat="1" ht="21.75" customHeight="1">
      <c r="A152" s="37"/>
      <c r="B152" s="171"/>
      <c r="C152" s="202" t="s">
        <v>328</v>
      </c>
      <c r="D152" s="202" t="s">
        <v>143</v>
      </c>
      <c r="E152" s="203" t="s">
        <v>329</v>
      </c>
      <c r="F152" s="204" t="s">
        <v>330</v>
      </c>
      <c r="G152" s="205" t="s">
        <v>280</v>
      </c>
      <c r="H152" s="206">
        <v>4</v>
      </c>
      <c r="I152" s="207"/>
      <c r="J152" s="208">
        <f>ROUND(I152*H152,0)</f>
        <v>0</v>
      </c>
      <c r="K152" s="204" t="s">
        <v>1</v>
      </c>
      <c r="L152" s="209"/>
      <c r="M152" s="210" t="s">
        <v>1</v>
      </c>
      <c r="N152" s="211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147</v>
      </c>
      <c r="AT152" s="183" t="s">
        <v>143</v>
      </c>
      <c r="AU152" s="183" t="s">
        <v>142</v>
      </c>
      <c r="AY152" s="18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94</v>
      </c>
      <c r="BM152" s="183" t="s">
        <v>331</v>
      </c>
    </row>
    <row r="153" s="2" customFormat="1" ht="16.5" customHeight="1">
      <c r="A153" s="37"/>
      <c r="B153" s="171"/>
      <c r="C153" s="202" t="s">
        <v>306</v>
      </c>
      <c r="D153" s="202" t="s">
        <v>143</v>
      </c>
      <c r="E153" s="203" t="s">
        <v>332</v>
      </c>
      <c r="F153" s="204" t="s">
        <v>333</v>
      </c>
      <c r="G153" s="205" t="s">
        <v>280</v>
      </c>
      <c r="H153" s="206">
        <v>84</v>
      </c>
      <c r="I153" s="207"/>
      <c r="J153" s="208">
        <f>ROUND(I153*H153,0)</f>
        <v>0</v>
      </c>
      <c r="K153" s="204" t="s">
        <v>1</v>
      </c>
      <c r="L153" s="209"/>
      <c r="M153" s="210" t="s">
        <v>1</v>
      </c>
      <c r="N153" s="211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147</v>
      </c>
      <c r="AT153" s="183" t="s">
        <v>143</v>
      </c>
      <c r="AU153" s="183" t="s">
        <v>142</v>
      </c>
      <c r="AY153" s="18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94</v>
      </c>
      <c r="BM153" s="183" t="s">
        <v>334</v>
      </c>
    </row>
    <row r="154" s="2" customFormat="1" ht="24.15" customHeight="1">
      <c r="A154" s="37"/>
      <c r="B154" s="171"/>
      <c r="C154" s="202" t="s">
        <v>335</v>
      </c>
      <c r="D154" s="202" t="s">
        <v>143</v>
      </c>
      <c r="E154" s="203" t="s">
        <v>336</v>
      </c>
      <c r="F154" s="204" t="s">
        <v>337</v>
      </c>
      <c r="G154" s="205" t="s">
        <v>280</v>
      </c>
      <c r="H154" s="206">
        <v>47</v>
      </c>
      <c r="I154" s="207"/>
      <c r="J154" s="208">
        <f>ROUND(I154*H154,0)</f>
        <v>0</v>
      </c>
      <c r="K154" s="204" t="s">
        <v>1</v>
      </c>
      <c r="L154" s="209"/>
      <c r="M154" s="210" t="s">
        <v>1</v>
      </c>
      <c r="N154" s="211" t="s">
        <v>43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147</v>
      </c>
      <c r="AT154" s="183" t="s">
        <v>143</v>
      </c>
      <c r="AU154" s="183" t="s">
        <v>142</v>
      </c>
      <c r="AY154" s="18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85</v>
      </c>
      <c r="BK154" s="184">
        <f>ROUND(I154*H154,0)</f>
        <v>0</v>
      </c>
      <c r="BL154" s="18" t="s">
        <v>94</v>
      </c>
      <c r="BM154" s="183" t="s">
        <v>338</v>
      </c>
    </row>
    <row r="155" s="2" customFormat="1" ht="24.15" customHeight="1">
      <c r="A155" s="37"/>
      <c r="B155" s="171"/>
      <c r="C155" s="202" t="s">
        <v>309</v>
      </c>
      <c r="D155" s="202" t="s">
        <v>143</v>
      </c>
      <c r="E155" s="203" t="s">
        <v>339</v>
      </c>
      <c r="F155" s="204" t="s">
        <v>340</v>
      </c>
      <c r="G155" s="205" t="s">
        <v>280</v>
      </c>
      <c r="H155" s="206">
        <v>2</v>
      </c>
      <c r="I155" s="207"/>
      <c r="J155" s="208">
        <f>ROUND(I155*H155,0)</f>
        <v>0</v>
      </c>
      <c r="K155" s="204" t="s">
        <v>1</v>
      </c>
      <c r="L155" s="209"/>
      <c r="M155" s="210" t="s">
        <v>1</v>
      </c>
      <c r="N155" s="211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147</v>
      </c>
      <c r="AT155" s="183" t="s">
        <v>143</v>
      </c>
      <c r="AU155" s="183" t="s">
        <v>142</v>
      </c>
      <c r="AY155" s="18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94</v>
      </c>
      <c r="BM155" s="183" t="s">
        <v>341</v>
      </c>
    </row>
    <row r="156" s="2" customFormat="1" ht="16.5" customHeight="1">
      <c r="A156" s="37"/>
      <c r="B156" s="171"/>
      <c r="C156" s="202" t="s">
        <v>342</v>
      </c>
      <c r="D156" s="202" t="s">
        <v>143</v>
      </c>
      <c r="E156" s="203" t="s">
        <v>343</v>
      </c>
      <c r="F156" s="204" t="s">
        <v>344</v>
      </c>
      <c r="G156" s="205" t="s">
        <v>280</v>
      </c>
      <c r="H156" s="206">
        <v>24</v>
      </c>
      <c r="I156" s="207"/>
      <c r="J156" s="208">
        <f>ROUND(I156*H156,0)</f>
        <v>0</v>
      </c>
      <c r="K156" s="204" t="s">
        <v>1</v>
      </c>
      <c r="L156" s="209"/>
      <c r="M156" s="210" t="s">
        <v>1</v>
      </c>
      <c r="N156" s="211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147</v>
      </c>
      <c r="AT156" s="183" t="s">
        <v>143</v>
      </c>
      <c r="AU156" s="183" t="s">
        <v>142</v>
      </c>
      <c r="AY156" s="18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94</v>
      </c>
      <c r="BM156" s="183" t="s">
        <v>345</v>
      </c>
    </row>
    <row r="157" s="2" customFormat="1" ht="16.5" customHeight="1">
      <c r="A157" s="37"/>
      <c r="B157" s="171"/>
      <c r="C157" s="202" t="s">
        <v>312</v>
      </c>
      <c r="D157" s="202" t="s">
        <v>143</v>
      </c>
      <c r="E157" s="203" t="s">
        <v>346</v>
      </c>
      <c r="F157" s="204" t="s">
        <v>347</v>
      </c>
      <c r="G157" s="205" t="s">
        <v>280</v>
      </c>
      <c r="H157" s="206">
        <v>1</v>
      </c>
      <c r="I157" s="207"/>
      <c r="J157" s="208">
        <f>ROUND(I157*H157,0)</f>
        <v>0</v>
      </c>
      <c r="K157" s="204" t="s">
        <v>1</v>
      </c>
      <c r="L157" s="209"/>
      <c r="M157" s="210" t="s">
        <v>1</v>
      </c>
      <c r="N157" s="211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147</v>
      </c>
      <c r="AT157" s="183" t="s">
        <v>143</v>
      </c>
      <c r="AU157" s="183" t="s">
        <v>142</v>
      </c>
      <c r="AY157" s="18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94</v>
      </c>
      <c r="BM157" s="183" t="s">
        <v>348</v>
      </c>
    </row>
    <row r="158" s="2" customFormat="1" ht="16.5" customHeight="1">
      <c r="A158" s="37"/>
      <c r="B158" s="171"/>
      <c r="C158" s="202" t="s">
        <v>88</v>
      </c>
      <c r="D158" s="202" t="s">
        <v>143</v>
      </c>
      <c r="E158" s="203" t="s">
        <v>349</v>
      </c>
      <c r="F158" s="204" t="s">
        <v>350</v>
      </c>
      <c r="G158" s="205" t="s">
        <v>351</v>
      </c>
      <c r="H158" s="206">
        <v>1</v>
      </c>
      <c r="I158" s="207"/>
      <c r="J158" s="208">
        <f>ROUND(I158*H158,0)</f>
        <v>0</v>
      </c>
      <c r="K158" s="204" t="s">
        <v>1</v>
      </c>
      <c r="L158" s="209"/>
      <c r="M158" s="210" t="s">
        <v>1</v>
      </c>
      <c r="N158" s="211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147</v>
      </c>
      <c r="AT158" s="183" t="s">
        <v>143</v>
      </c>
      <c r="AU158" s="183" t="s">
        <v>142</v>
      </c>
      <c r="AY158" s="18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94</v>
      </c>
      <c r="BM158" s="183" t="s">
        <v>352</v>
      </c>
    </row>
    <row r="159" s="12" customFormat="1" ht="20.88" customHeight="1">
      <c r="A159" s="12"/>
      <c r="B159" s="158"/>
      <c r="C159" s="12"/>
      <c r="D159" s="159" t="s">
        <v>76</v>
      </c>
      <c r="E159" s="169" t="s">
        <v>353</v>
      </c>
      <c r="F159" s="169" t="s">
        <v>354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SUM(P160:P177)</f>
        <v>0</v>
      </c>
      <c r="Q159" s="164"/>
      <c r="R159" s="165">
        <f>SUM(R160:R177)</f>
        <v>0</v>
      </c>
      <c r="S159" s="164"/>
      <c r="T159" s="166">
        <f>SUM(T160:T177)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</v>
      </c>
      <c r="AT159" s="167" t="s">
        <v>76</v>
      </c>
      <c r="AU159" s="167" t="s">
        <v>85</v>
      </c>
      <c r="AY159" s="159" t="s">
        <v>129</v>
      </c>
      <c r="BK159" s="168">
        <f>SUM(BK160:BK177)</f>
        <v>0</v>
      </c>
    </row>
    <row r="160" s="2" customFormat="1" ht="16.5" customHeight="1">
      <c r="A160" s="37"/>
      <c r="B160" s="171"/>
      <c r="C160" s="202" t="s">
        <v>91</v>
      </c>
      <c r="D160" s="202" t="s">
        <v>143</v>
      </c>
      <c r="E160" s="203" t="s">
        <v>355</v>
      </c>
      <c r="F160" s="204" t="s">
        <v>356</v>
      </c>
      <c r="G160" s="205" t="s">
        <v>280</v>
      </c>
      <c r="H160" s="206">
        <v>2</v>
      </c>
      <c r="I160" s="207"/>
      <c r="J160" s="208">
        <f>ROUND(I160*H160,0)</f>
        <v>0</v>
      </c>
      <c r="K160" s="204" t="s">
        <v>1</v>
      </c>
      <c r="L160" s="209"/>
      <c r="M160" s="210" t="s">
        <v>1</v>
      </c>
      <c r="N160" s="211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147</v>
      </c>
      <c r="AT160" s="183" t="s">
        <v>143</v>
      </c>
      <c r="AU160" s="183" t="s">
        <v>142</v>
      </c>
      <c r="AY160" s="18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94</v>
      </c>
      <c r="BM160" s="183" t="s">
        <v>357</v>
      </c>
    </row>
    <row r="161" s="2" customFormat="1" ht="16.5" customHeight="1">
      <c r="A161" s="37"/>
      <c r="B161" s="171"/>
      <c r="C161" s="202" t="s">
        <v>358</v>
      </c>
      <c r="D161" s="202" t="s">
        <v>143</v>
      </c>
      <c r="E161" s="203" t="s">
        <v>359</v>
      </c>
      <c r="F161" s="204" t="s">
        <v>360</v>
      </c>
      <c r="G161" s="205" t="s">
        <v>280</v>
      </c>
      <c r="H161" s="206">
        <v>1</v>
      </c>
      <c r="I161" s="207"/>
      <c r="J161" s="208">
        <f>ROUND(I161*H161,0)</f>
        <v>0</v>
      </c>
      <c r="K161" s="204" t="s">
        <v>1</v>
      </c>
      <c r="L161" s="209"/>
      <c r="M161" s="210" t="s">
        <v>1</v>
      </c>
      <c r="N161" s="211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147</v>
      </c>
      <c r="AT161" s="183" t="s">
        <v>143</v>
      </c>
      <c r="AU161" s="183" t="s">
        <v>142</v>
      </c>
      <c r="AY161" s="18" t="s">
        <v>129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94</v>
      </c>
      <c r="BM161" s="183" t="s">
        <v>361</v>
      </c>
    </row>
    <row r="162" s="2" customFormat="1" ht="16.5" customHeight="1">
      <c r="A162" s="37"/>
      <c r="B162" s="171"/>
      <c r="C162" s="202" t="s">
        <v>317</v>
      </c>
      <c r="D162" s="202" t="s">
        <v>143</v>
      </c>
      <c r="E162" s="203" t="s">
        <v>362</v>
      </c>
      <c r="F162" s="204" t="s">
        <v>363</v>
      </c>
      <c r="G162" s="205" t="s">
        <v>280</v>
      </c>
      <c r="H162" s="206">
        <v>160</v>
      </c>
      <c r="I162" s="207"/>
      <c r="J162" s="208">
        <f>ROUND(I162*H162,0)</f>
        <v>0</v>
      </c>
      <c r="K162" s="204" t="s">
        <v>1</v>
      </c>
      <c r="L162" s="209"/>
      <c r="M162" s="210" t="s">
        <v>1</v>
      </c>
      <c r="N162" s="211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147</v>
      </c>
      <c r="AT162" s="183" t="s">
        <v>143</v>
      </c>
      <c r="AU162" s="183" t="s">
        <v>142</v>
      </c>
      <c r="AY162" s="18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94</v>
      </c>
      <c r="BM162" s="183" t="s">
        <v>364</v>
      </c>
    </row>
    <row r="163" s="2" customFormat="1" ht="16.5" customHeight="1">
      <c r="A163" s="37"/>
      <c r="B163" s="171"/>
      <c r="C163" s="202" t="s">
        <v>365</v>
      </c>
      <c r="D163" s="202" t="s">
        <v>143</v>
      </c>
      <c r="E163" s="203" t="s">
        <v>366</v>
      </c>
      <c r="F163" s="204" t="s">
        <v>367</v>
      </c>
      <c r="G163" s="205" t="s">
        <v>280</v>
      </c>
      <c r="H163" s="206">
        <v>31</v>
      </c>
      <c r="I163" s="207"/>
      <c r="J163" s="208">
        <f>ROUND(I163*H163,0)</f>
        <v>0</v>
      </c>
      <c r="K163" s="204" t="s">
        <v>1</v>
      </c>
      <c r="L163" s="209"/>
      <c r="M163" s="210" t="s">
        <v>1</v>
      </c>
      <c r="N163" s="211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147</v>
      </c>
      <c r="AT163" s="183" t="s">
        <v>143</v>
      </c>
      <c r="AU163" s="183" t="s">
        <v>142</v>
      </c>
      <c r="AY163" s="18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94</v>
      </c>
      <c r="BM163" s="183" t="s">
        <v>263</v>
      </c>
    </row>
    <row r="164" s="2" customFormat="1" ht="16.5" customHeight="1">
      <c r="A164" s="37"/>
      <c r="B164" s="171"/>
      <c r="C164" s="202" t="s">
        <v>320</v>
      </c>
      <c r="D164" s="202" t="s">
        <v>143</v>
      </c>
      <c r="E164" s="203" t="s">
        <v>368</v>
      </c>
      <c r="F164" s="204" t="s">
        <v>369</v>
      </c>
      <c r="G164" s="205" t="s">
        <v>280</v>
      </c>
      <c r="H164" s="206">
        <v>12</v>
      </c>
      <c r="I164" s="207"/>
      <c r="J164" s="208">
        <f>ROUND(I164*H164,0)</f>
        <v>0</v>
      </c>
      <c r="K164" s="204" t="s">
        <v>1</v>
      </c>
      <c r="L164" s="209"/>
      <c r="M164" s="210" t="s">
        <v>1</v>
      </c>
      <c r="N164" s="211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147</v>
      </c>
      <c r="AT164" s="183" t="s">
        <v>143</v>
      </c>
      <c r="AU164" s="183" t="s">
        <v>142</v>
      </c>
      <c r="AY164" s="18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94</v>
      </c>
      <c r="BM164" s="183" t="s">
        <v>370</v>
      </c>
    </row>
    <row r="165" s="2" customFormat="1" ht="16.5" customHeight="1">
      <c r="A165" s="37"/>
      <c r="B165" s="171"/>
      <c r="C165" s="202" t="s">
        <v>371</v>
      </c>
      <c r="D165" s="202" t="s">
        <v>143</v>
      </c>
      <c r="E165" s="203" t="s">
        <v>372</v>
      </c>
      <c r="F165" s="204" t="s">
        <v>373</v>
      </c>
      <c r="G165" s="205" t="s">
        <v>280</v>
      </c>
      <c r="H165" s="206">
        <v>2</v>
      </c>
      <c r="I165" s="207"/>
      <c r="J165" s="208">
        <f>ROUND(I165*H165,0)</f>
        <v>0</v>
      </c>
      <c r="K165" s="204" t="s">
        <v>1</v>
      </c>
      <c r="L165" s="209"/>
      <c r="M165" s="210" t="s">
        <v>1</v>
      </c>
      <c r="N165" s="211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147</v>
      </c>
      <c r="AT165" s="183" t="s">
        <v>143</v>
      </c>
      <c r="AU165" s="183" t="s">
        <v>142</v>
      </c>
      <c r="AY165" s="18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94</v>
      </c>
      <c r="BM165" s="183" t="s">
        <v>374</v>
      </c>
    </row>
    <row r="166" s="2" customFormat="1" ht="16.5" customHeight="1">
      <c r="A166" s="37"/>
      <c r="B166" s="171"/>
      <c r="C166" s="202" t="s">
        <v>324</v>
      </c>
      <c r="D166" s="202" t="s">
        <v>143</v>
      </c>
      <c r="E166" s="203" t="s">
        <v>375</v>
      </c>
      <c r="F166" s="204" t="s">
        <v>376</v>
      </c>
      <c r="G166" s="205" t="s">
        <v>280</v>
      </c>
      <c r="H166" s="206">
        <v>47</v>
      </c>
      <c r="I166" s="207"/>
      <c r="J166" s="208">
        <f>ROUND(I166*H166,0)</f>
        <v>0</v>
      </c>
      <c r="K166" s="204" t="s">
        <v>1</v>
      </c>
      <c r="L166" s="209"/>
      <c r="M166" s="210" t="s">
        <v>1</v>
      </c>
      <c r="N166" s="211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147</v>
      </c>
      <c r="AT166" s="183" t="s">
        <v>143</v>
      </c>
      <c r="AU166" s="183" t="s">
        <v>142</v>
      </c>
      <c r="AY166" s="18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94</v>
      </c>
      <c r="BM166" s="183" t="s">
        <v>377</v>
      </c>
    </row>
    <row r="167" s="2" customFormat="1" ht="16.5" customHeight="1">
      <c r="A167" s="37"/>
      <c r="B167" s="171"/>
      <c r="C167" s="202" t="s">
        <v>378</v>
      </c>
      <c r="D167" s="202" t="s">
        <v>143</v>
      </c>
      <c r="E167" s="203" t="s">
        <v>379</v>
      </c>
      <c r="F167" s="204" t="s">
        <v>380</v>
      </c>
      <c r="G167" s="205" t="s">
        <v>280</v>
      </c>
      <c r="H167" s="206">
        <v>1</v>
      </c>
      <c r="I167" s="207"/>
      <c r="J167" s="208">
        <f>ROUND(I167*H167,0)</f>
        <v>0</v>
      </c>
      <c r="K167" s="204" t="s">
        <v>1</v>
      </c>
      <c r="L167" s="209"/>
      <c r="M167" s="210" t="s">
        <v>1</v>
      </c>
      <c r="N167" s="211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147</v>
      </c>
      <c r="AT167" s="183" t="s">
        <v>143</v>
      </c>
      <c r="AU167" s="183" t="s">
        <v>142</v>
      </c>
      <c r="AY167" s="18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94</v>
      </c>
      <c r="BM167" s="183" t="s">
        <v>381</v>
      </c>
    </row>
    <row r="168" s="2" customFormat="1" ht="16.5" customHeight="1">
      <c r="A168" s="37"/>
      <c r="B168" s="171"/>
      <c r="C168" s="202" t="s">
        <v>327</v>
      </c>
      <c r="D168" s="202" t="s">
        <v>143</v>
      </c>
      <c r="E168" s="203" t="s">
        <v>382</v>
      </c>
      <c r="F168" s="204" t="s">
        <v>383</v>
      </c>
      <c r="G168" s="205" t="s">
        <v>280</v>
      </c>
      <c r="H168" s="206">
        <v>4</v>
      </c>
      <c r="I168" s="207"/>
      <c r="J168" s="208">
        <f>ROUND(I168*H168,0)</f>
        <v>0</v>
      </c>
      <c r="K168" s="204" t="s">
        <v>1</v>
      </c>
      <c r="L168" s="209"/>
      <c r="M168" s="210" t="s">
        <v>1</v>
      </c>
      <c r="N168" s="211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147</v>
      </c>
      <c r="AT168" s="183" t="s">
        <v>143</v>
      </c>
      <c r="AU168" s="183" t="s">
        <v>142</v>
      </c>
      <c r="AY168" s="18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94</v>
      </c>
      <c r="BM168" s="183" t="s">
        <v>384</v>
      </c>
    </row>
    <row r="169" s="2" customFormat="1" ht="16.5" customHeight="1">
      <c r="A169" s="37"/>
      <c r="B169" s="171"/>
      <c r="C169" s="202" t="s">
        <v>385</v>
      </c>
      <c r="D169" s="202" t="s">
        <v>143</v>
      </c>
      <c r="E169" s="203" t="s">
        <v>386</v>
      </c>
      <c r="F169" s="204" t="s">
        <v>387</v>
      </c>
      <c r="G169" s="205" t="s">
        <v>280</v>
      </c>
      <c r="H169" s="206">
        <v>1</v>
      </c>
      <c r="I169" s="207"/>
      <c r="J169" s="208">
        <f>ROUND(I169*H169,0)</f>
        <v>0</v>
      </c>
      <c r="K169" s="204" t="s">
        <v>1</v>
      </c>
      <c r="L169" s="209"/>
      <c r="M169" s="210" t="s">
        <v>1</v>
      </c>
      <c r="N169" s="211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147</v>
      </c>
      <c r="AT169" s="183" t="s">
        <v>143</v>
      </c>
      <c r="AU169" s="183" t="s">
        <v>142</v>
      </c>
      <c r="AY169" s="18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94</v>
      </c>
      <c r="BM169" s="183" t="s">
        <v>388</v>
      </c>
    </row>
    <row r="170" s="2" customFormat="1" ht="16.5" customHeight="1">
      <c r="A170" s="37"/>
      <c r="B170" s="171"/>
      <c r="C170" s="202" t="s">
        <v>331</v>
      </c>
      <c r="D170" s="202" t="s">
        <v>143</v>
      </c>
      <c r="E170" s="203" t="s">
        <v>389</v>
      </c>
      <c r="F170" s="204" t="s">
        <v>390</v>
      </c>
      <c r="G170" s="205" t="s">
        <v>280</v>
      </c>
      <c r="H170" s="206">
        <v>1</v>
      </c>
      <c r="I170" s="207"/>
      <c r="J170" s="208">
        <f>ROUND(I170*H170,0)</f>
        <v>0</v>
      </c>
      <c r="K170" s="204" t="s">
        <v>1</v>
      </c>
      <c r="L170" s="209"/>
      <c r="M170" s="210" t="s">
        <v>1</v>
      </c>
      <c r="N170" s="211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147</v>
      </c>
      <c r="AT170" s="183" t="s">
        <v>143</v>
      </c>
      <c r="AU170" s="183" t="s">
        <v>142</v>
      </c>
      <c r="AY170" s="18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94</v>
      </c>
      <c r="BM170" s="183" t="s">
        <v>391</v>
      </c>
    </row>
    <row r="171" s="2" customFormat="1" ht="16.5" customHeight="1">
      <c r="A171" s="37"/>
      <c r="B171" s="171"/>
      <c r="C171" s="202" t="s">
        <v>392</v>
      </c>
      <c r="D171" s="202" t="s">
        <v>143</v>
      </c>
      <c r="E171" s="203" t="s">
        <v>393</v>
      </c>
      <c r="F171" s="204" t="s">
        <v>394</v>
      </c>
      <c r="G171" s="205" t="s">
        <v>395</v>
      </c>
      <c r="H171" s="206">
        <v>40</v>
      </c>
      <c r="I171" s="207"/>
      <c r="J171" s="208">
        <f>ROUND(I171*H171,0)</f>
        <v>0</v>
      </c>
      <c r="K171" s="204" t="s">
        <v>1</v>
      </c>
      <c r="L171" s="209"/>
      <c r="M171" s="210" t="s">
        <v>1</v>
      </c>
      <c r="N171" s="211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147</v>
      </c>
      <c r="AT171" s="183" t="s">
        <v>143</v>
      </c>
      <c r="AU171" s="183" t="s">
        <v>142</v>
      </c>
      <c r="AY171" s="18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94</v>
      </c>
      <c r="BM171" s="183" t="s">
        <v>396</v>
      </c>
    </row>
    <row r="172" s="2" customFormat="1" ht="16.5" customHeight="1">
      <c r="A172" s="37"/>
      <c r="B172" s="171"/>
      <c r="C172" s="202" t="s">
        <v>334</v>
      </c>
      <c r="D172" s="202" t="s">
        <v>143</v>
      </c>
      <c r="E172" s="203" t="s">
        <v>397</v>
      </c>
      <c r="F172" s="204" t="s">
        <v>398</v>
      </c>
      <c r="G172" s="205" t="s">
        <v>280</v>
      </c>
      <c r="H172" s="206">
        <v>2</v>
      </c>
      <c r="I172" s="207"/>
      <c r="J172" s="208">
        <f>ROUND(I172*H172,0)</f>
        <v>0</v>
      </c>
      <c r="K172" s="204" t="s">
        <v>1</v>
      </c>
      <c r="L172" s="209"/>
      <c r="M172" s="210" t="s">
        <v>1</v>
      </c>
      <c r="N172" s="211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147</v>
      </c>
      <c r="AT172" s="183" t="s">
        <v>143</v>
      </c>
      <c r="AU172" s="183" t="s">
        <v>142</v>
      </c>
      <c r="AY172" s="18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94</v>
      </c>
      <c r="BM172" s="183" t="s">
        <v>399</v>
      </c>
    </row>
    <row r="173" s="2" customFormat="1" ht="16.5" customHeight="1">
      <c r="A173" s="37"/>
      <c r="B173" s="171"/>
      <c r="C173" s="202" t="s">
        <v>400</v>
      </c>
      <c r="D173" s="202" t="s">
        <v>143</v>
      </c>
      <c r="E173" s="203" t="s">
        <v>401</v>
      </c>
      <c r="F173" s="204" t="s">
        <v>402</v>
      </c>
      <c r="G173" s="205" t="s">
        <v>280</v>
      </c>
      <c r="H173" s="206">
        <v>24</v>
      </c>
      <c r="I173" s="207"/>
      <c r="J173" s="208">
        <f>ROUND(I173*H173,0)</f>
        <v>0</v>
      </c>
      <c r="K173" s="204" t="s">
        <v>1</v>
      </c>
      <c r="L173" s="209"/>
      <c r="M173" s="210" t="s">
        <v>1</v>
      </c>
      <c r="N173" s="211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147</v>
      </c>
      <c r="AT173" s="183" t="s">
        <v>143</v>
      </c>
      <c r="AU173" s="183" t="s">
        <v>142</v>
      </c>
      <c r="AY173" s="18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94</v>
      </c>
      <c r="BM173" s="183" t="s">
        <v>403</v>
      </c>
    </row>
    <row r="174" s="2" customFormat="1" ht="16.5" customHeight="1">
      <c r="A174" s="37"/>
      <c r="B174" s="171"/>
      <c r="C174" s="202" t="s">
        <v>338</v>
      </c>
      <c r="D174" s="202" t="s">
        <v>143</v>
      </c>
      <c r="E174" s="203" t="s">
        <v>404</v>
      </c>
      <c r="F174" s="204" t="s">
        <v>405</v>
      </c>
      <c r="G174" s="205" t="s">
        <v>280</v>
      </c>
      <c r="H174" s="206">
        <v>32</v>
      </c>
      <c r="I174" s="207"/>
      <c r="J174" s="208">
        <f>ROUND(I174*H174,0)</f>
        <v>0</v>
      </c>
      <c r="K174" s="204" t="s">
        <v>1</v>
      </c>
      <c r="L174" s="209"/>
      <c r="M174" s="210" t="s">
        <v>1</v>
      </c>
      <c r="N174" s="211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147</v>
      </c>
      <c r="AT174" s="183" t="s">
        <v>143</v>
      </c>
      <c r="AU174" s="183" t="s">
        <v>142</v>
      </c>
      <c r="AY174" s="18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94</v>
      </c>
      <c r="BM174" s="183" t="s">
        <v>406</v>
      </c>
    </row>
    <row r="175" s="2" customFormat="1" ht="16.5" customHeight="1">
      <c r="A175" s="37"/>
      <c r="B175" s="171"/>
      <c r="C175" s="202" t="s">
        <v>407</v>
      </c>
      <c r="D175" s="202" t="s">
        <v>143</v>
      </c>
      <c r="E175" s="203" t="s">
        <v>408</v>
      </c>
      <c r="F175" s="204" t="s">
        <v>409</v>
      </c>
      <c r="G175" s="205" t="s">
        <v>280</v>
      </c>
      <c r="H175" s="206">
        <v>1</v>
      </c>
      <c r="I175" s="207"/>
      <c r="J175" s="208">
        <f>ROUND(I175*H175,0)</f>
        <v>0</v>
      </c>
      <c r="K175" s="204" t="s">
        <v>1</v>
      </c>
      <c r="L175" s="209"/>
      <c r="M175" s="210" t="s">
        <v>1</v>
      </c>
      <c r="N175" s="211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147</v>
      </c>
      <c r="AT175" s="183" t="s">
        <v>143</v>
      </c>
      <c r="AU175" s="183" t="s">
        <v>142</v>
      </c>
      <c r="AY175" s="18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94</v>
      </c>
      <c r="BM175" s="183" t="s">
        <v>410</v>
      </c>
    </row>
    <row r="176" s="2" customFormat="1" ht="16.5" customHeight="1">
      <c r="A176" s="37"/>
      <c r="B176" s="171"/>
      <c r="C176" s="202" t="s">
        <v>341</v>
      </c>
      <c r="D176" s="202" t="s">
        <v>143</v>
      </c>
      <c r="E176" s="203" t="s">
        <v>411</v>
      </c>
      <c r="F176" s="204" t="s">
        <v>412</v>
      </c>
      <c r="G176" s="205" t="s">
        <v>395</v>
      </c>
      <c r="H176" s="206">
        <v>20</v>
      </c>
      <c r="I176" s="207"/>
      <c r="J176" s="208">
        <f>ROUND(I176*H176,0)</f>
        <v>0</v>
      </c>
      <c r="K176" s="204" t="s">
        <v>1</v>
      </c>
      <c r="L176" s="209"/>
      <c r="M176" s="210" t="s">
        <v>1</v>
      </c>
      <c r="N176" s="211" t="s">
        <v>43</v>
      </c>
      <c r="O176" s="7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147</v>
      </c>
      <c r="AT176" s="183" t="s">
        <v>143</v>
      </c>
      <c r="AU176" s="183" t="s">
        <v>142</v>
      </c>
      <c r="AY176" s="18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85</v>
      </c>
      <c r="BK176" s="184">
        <f>ROUND(I176*H176,0)</f>
        <v>0</v>
      </c>
      <c r="BL176" s="18" t="s">
        <v>94</v>
      </c>
      <c r="BM176" s="183" t="s">
        <v>413</v>
      </c>
    </row>
    <row r="177" s="2" customFormat="1" ht="16.5" customHeight="1">
      <c r="A177" s="37"/>
      <c r="B177" s="171"/>
      <c r="C177" s="202" t="s">
        <v>414</v>
      </c>
      <c r="D177" s="202" t="s">
        <v>143</v>
      </c>
      <c r="E177" s="203" t="s">
        <v>415</v>
      </c>
      <c r="F177" s="204" t="s">
        <v>416</v>
      </c>
      <c r="G177" s="205" t="s">
        <v>395</v>
      </c>
      <c r="H177" s="206">
        <v>20</v>
      </c>
      <c r="I177" s="207"/>
      <c r="J177" s="208">
        <f>ROUND(I177*H177,0)</f>
        <v>0</v>
      </c>
      <c r="K177" s="204" t="s">
        <v>1</v>
      </c>
      <c r="L177" s="209"/>
      <c r="M177" s="210" t="s">
        <v>1</v>
      </c>
      <c r="N177" s="211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147</v>
      </c>
      <c r="AT177" s="183" t="s">
        <v>143</v>
      </c>
      <c r="AU177" s="183" t="s">
        <v>142</v>
      </c>
      <c r="AY177" s="18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94</v>
      </c>
      <c r="BM177" s="183" t="s">
        <v>417</v>
      </c>
    </row>
    <row r="178" s="12" customFormat="1" ht="20.88" customHeight="1">
      <c r="A178" s="12"/>
      <c r="B178" s="158"/>
      <c r="C178" s="12"/>
      <c r="D178" s="159" t="s">
        <v>76</v>
      </c>
      <c r="E178" s="169" t="s">
        <v>418</v>
      </c>
      <c r="F178" s="169" t="s">
        <v>419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SUM(P179:P186)</f>
        <v>0</v>
      </c>
      <c r="Q178" s="164"/>
      <c r="R178" s="165">
        <f>SUM(R179:R186)</f>
        <v>0</v>
      </c>
      <c r="S178" s="164"/>
      <c r="T178" s="166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</v>
      </c>
      <c r="AT178" s="167" t="s">
        <v>76</v>
      </c>
      <c r="AU178" s="167" t="s">
        <v>85</v>
      </c>
      <c r="AY178" s="159" t="s">
        <v>129</v>
      </c>
      <c r="BK178" s="168">
        <f>SUM(BK179:BK186)</f>
        <v>0</v>
      </c>
    </row>
    <row r="179" s="2" customFormat="1" ht="16.5" customHeight="1">
      <c r="A179" s="37"/>
      <c r="B179" s="171"/>
      <c r="C179" s="202" t="s">
        <v>345</v>
      </c>
      <c r="D179" s="202" t="s">
        <v>143</v>
      </c>
      <c r="E179" s="203" t="s">
        <v>420</v>
      </c>
      <c r="F179" s="204" t="s">
        <v>421</v>
      </c>
      <c r="G179" s="205" t="s">
        <v>422</v>
      </c>
      <c r="H179" s="206">
        <v>2100</v>
      </c>
      <c r="I179" s="207"/>
      <c r="J179" s="208">
        <f>ROUND(I179*H179,0)</f>
        <v>0</v>
      </c>
      <c r="K179" s="204" t="s">
        <v>1</v>
      </c>
      <c r="L179" s="209"/>
      <c r="M179" s="210" t="s">
        <v>1</v>
      </c>
      <c r="N179" s="211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147</v>
      </c>
      <c r="AT179" s="183" t="s">
        <v>143</v>
      </c>
      <c r="AU179" s="183" t="s">
        <v>142</v>
      </c>
      <c r="AY179" s="18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94</v>
      </c>
      <c r="BM179" s="183" t="s">
        <v>423</v>
      </c>
    </row>
    <row r="180" s="2" customFormat="1" ht="24.15" customHeight="1">
      <c r="A180" s="37"/>
      <c r="B180" s="171"/>
      <c r="C180" s="202" t="s">
        <v>424</v>
      </c>
      <c r="D180" s="202" t="s">
        <v>143</v>
      </c>
      <c r="E180" s="203" t="s">
        <v>425</v>
      </c>
      <c r="F180" s="204" t="s">
        <v>426</v>
      </c>
      <c r="G180" s="205" t="s">
        <v>422</v>
      </c>
      <c r="H180" s="206">
        <v>200</v>
      </c>
      <c r="I180" s="207"/>
      <c r="J180" s="208">
        <f>ROUND(I180*H180,0)</f>
        <v>0</v>
      </c>
      <c r="K180" s="204" t="s">
        <v>1</v>
      </c>
      <c r="L180" s="209"/>
      <c r="M180" s="210" t="s">
        <v>1</v>
      </c>
      <c r="N180" s="211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147</v>
      </c>
      <c r="AT180" s="183" t="s">
        <v>143</v>
      </c>
      <c r="AU180" s="183" t="s">
        <v>142</v>
      </c>
      <c r="AY180" s="18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94</v>
      </c>
      <c r="BM180" s="183" t="s">
        <v>427</v>
      </c>
    </row>
    <row r="181" s="2" customFormat="1" ht="24.15" customHeight="1">
      <c r="A181" s="37"/>
      <c r="B181" s="171"/>
      <c r="C181" s="202" t="s">
        <v>348</v>
      </c>
      <c r="D181" s="202" t="s">
        <v>143</v>
      </c>
      <c r="E181" s="203" t="s">
        <v>428</v>
      </c>
      <c r="F181" s="204" t="s">
        <v>429</v>
      </c>
      <c r="G181" s="205" t="s">
        <v>422</v>
      </c>
      <c r="H181" s="206">
        <v>200</v>
      </c>
      <c r="I181" s="207"/>
      <c r="J181" s="208">
        <f>ROUND(I181*H181,0)</f>
        <v>0</v>
      </c>
      <c r="K181" s="204" t="s">
        <v>1</v>
      </c>
      <c r="L181" s="209"/>
      <c r="M181" s="210" t="s">
        <v>1</v>
      </c>
      <c r="N181" s="211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147</v>
      </c>
      <c r="AT181" s="183" t="s">
        <v>143</v>
      </c>
      <c r="AU181" s="183" t="s">
        <v>142</v>
      </c>
      <c r="AY181" s="18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94</v>
      </c>
      <c r="BM181" s="183" t="s">
        <v>430</v>
      </c>
    </row>
    <row r="182" s="2" customFormat="1" ht="24.15" customHeight="1">
      <c r="A182" s="37"/>
      <c r="B182" s="171"/>
      <c r="C182" s="202" t="s">
        <v>431</v>
      </c>
      <c r="D182" s="202" t="s">
        <v>143</v>
      </c>
      <c r="E182" s="203" t="s">
        <v>432</v>
      </c>
      <c r="F182" s="204" t="s">
        <v>433</v>
      </c>
      <c r="G182" s="205" t="s">
        <v>422</v>
      </c>
      <c r="H182" s="206">
        <v>650</v>
      </c>
      <c r="I182" s="207"/>
      <c r="J182" s="208">
        <f>ROUND(I182*H182,0)</f>
        <v>0</v>
      </c>
      <c r="K182" s="204" t="s">
        <v>1</v>
      </c>
      <c r="L182" s="209"/>
      <c r="M182" s="210" t="s">
        <v>1</v>
      </c>
      <c r="N182" s="211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147</v>
      </c>
      <c r="AT182" s="183" t="s">
        <v>143</v>
      </c>
      <c r="AU182" s="183" t="s">
        <v>142</v>
      </c>
      <c r="AY182" s="18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94</v>
      </c>
      <c r="BM182" s="183" t="s">
        <v>434</v>
      </c>
    </row>
    <row r="183" s="2" customFormat="1" ht="16.5" customHeight="1">
      <c r="A183" s="37"/>
      <c r="B183" s="171"/>
      <c r="C183" s="202" t="s">
        <v>352</v>
      </c>
      <c r="D183" s="202" t="s">
        <v>143</v>
      </c>
      <c r="E183" s="203" t="s">
        <v>435</v>
      </c>
      <c r="F183" s="204" t="s">
        <v>436</v>
      </c>
      <c r="G183" s="205" t="s">
        <v>422</v>
      </c>
      <c r="H183" s="206">
        <v>700</v>
      </c>
      <c r="I183" s="207"/>
      <c r="J183" s="208">
        <f>ROUND(I183*H183,0)</f>
        <v>0</v>
      </c>
      <c r="K183" s="204" t="s">
        <v>1</v>
      </c>
      <c r="L183" s="209"/>
      <c r="M183" s="210" t="s">
        <v>1</v>
      </c>
      <c r="N183" s="211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147</v>
      </c>
      <c r="AT183" s="183" t="s">
        <v>143</v>
      </c>
      <c r="AU183" s="183" t="s">
        <v>142</v>
      </c>
      <c r="AY183" s="18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94</v>
      </c>
      <c r="BM183" s="183" t="s">
        <v>437</v>
      </c>
    </row>
    <row r="184" s="2" customFormat="1" ht="16.5" customHeight="1">
      <c r="A184" s="37"/>
      <c r="B184" s="171"/>
      <c r="C184" s="202" t="s">
        <v>438</v>
      </c>
      <c r="D184" s="202" t="s">
        <v>143</v>
      </c>
      <c r="E184" s="203" t="s">
        <v>439</v>
      </c>
      <c r="F184" s="204" t="s">
        <v>440</v>
      </c>
      <c r="G184" s="205" t="s">
        <v>422</v>
      </c>
      <c r="H184" s="206">
        <v>20</v>
      </c>
      <c r="I184" s="207"/>
      <c r="J184" s="208">
        <f>ROUND(I184*H184,0)</f>
        <v>0</v>
      </c>
      <c r="K184" s="204" t="s">
        <v>1</v>
      </c>
      <c r="L184" s="209"/>
      <c r="M184" s="210" t="s">
        <v>1</v>
      </c>
      <c r="N184" s="211" t="s">
        <v>43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147</v>
      </c>
      <c r="AT184" s="183" t="s">
        <v>143</v>
      </c>
      <c r="AU184" s="183" t="s">
        <v>142</v>
      </c>
      <c r="AY184" s="18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85</v>
      </c>
      <c r="BK184" s="184">
        <f>ROUND(I184*H184,0)</f>
        <v>0</v>
      </c>
      <c r="BL184" s="18" t="s">
        <v>94</v>
      </c>
      <c r="BM184" s="183" t="s">
        <v>441</v>
      </c>
    </row>
    <row r="185" s="2" customFormat="1" ht="16.5" customHeight="1">
      <c r="A185" s="37"/>
      <c r="B185" s="171"/>
      <c r="C185" s="202" t="s">
        <v>442</v>
      </c>
      <c r="D185" s="202" t="s">
        <v>143</v>
      </c>
      <c r="E185" s="203" t="s">
        <v>443</v>
      </c>
      <c r="F185" s="204" t="s">
        <v>444</v>
      </c>
      <c r="G185" s="205" t="s">
        <v>280</v>
      </c>
      <c r="H185" s="206">
        <v>60</v>
      </c>
      <c r="I185" s="207"/>
      <c r="J185" s="208">
        <f>ROUND(I185*H185,0)</f>
        <v>0</v>
      </c>
      <c r="K185" s="204" t="s">
        <v>1</v>
      </c>
      <c r="L185" s="209"/>
      <c r="M185" s="210" t="s">
        <v>1</v>
      </c>
      <c r="N185" s="211" t="s">
        <v>43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147</v>
      </c>
      <c r="AT185" s="183" t="s">
        <v>143</v>
      </c>
      <c r="AU185" s="183" t="s">
        <v>142</v>
      </c>
      <c r="AY185" s="18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85</v>
      </c>
      <c r="BK185" s="184">
        <f>ROUND(I185*H185,0)</f>
        <v>0</v>
      </c>
      <c r="BL185" s="18" t="s">
        <v>94</v>
      </c>
      <c r="BM185" s="183" t="s">
        <v>445</v>
      </c>
    </row>
    <row r="186" s="2" customFormat="1" ht="16.5" customHeight="1">
      <c r="A186" s="37"/>
      <c r="B186" s="171"/>
      <c r="C186" s="202" t="s">
        <v>446</v>
      </c>
      <c r="D186" s="202" t="s">
        <v>143</v>
      </c>
      <c r="E186" s="203" t="s">
        <v>447</v>
      </c>
      <c r="F186" s="204" t="s">
        <v>448</v>
      </c>
      <c r="G186" s="205" t="s">
        <v>351</v>
      </c>
      <c r="H186" s="206">
        <v>1</v>
      </c>
      <c r="I186" s="207"/>
      <c r="J186" s="208">
        <f>ROUND(I186*H186,0)</f>
        <v>0</v>
      </c>
      <c r="K186" s="204" t="s">
        <v>1</v>
      </c>
      <c r="L186" s="209"/>
      <c r="M186" s="210" t="s">
        <v>1</v>
      </c>
      <c r="N186" s="211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147</v>
      </c>
      <c r="AT186" s="183" t="s">
        <v>143</v>
      </c>
      <c r="AU186" s="183" t="s">
        <v>142</v>
      </c>
      <c r="AY186" s="18" t="s">
        <v>129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94</v>
      </c>
      <c r="BM186" s="183" t="s">
        <v>449</v>
      </c>
    </row>
    <row r="187" s="12" customFormat="1" ht="20.88" customHeight="1">
      <c r="A187" s="12"/>
      <c r="B187" s="158"/>
      <c r="C187" s="12"/>
      <c r="D187" s="159" t="s">
        <v>76</v>
      </c>
      <c r="E187" s="169" t="s">
        <v>450</v>
      </c>
      <c r="F187" s="169" t="s">
        <v>451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SUM(P188:P201)</f>
        <v>0</v>
      </c>
      <c r="Q187" s="164"/>
      <c r="R187" s="165">
        <f>SUM(R188:R201)</f>
        <v>0</v>
      </c>
      <c r="S187" s="164"/>
      <c r="T187" s="166">
        <f>SUM(T188:T201)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</v>
      </c>
      <c r="AT187" s="167" t="s">
        <v>76</v>
      </c>
      <c r="AU187" s="167" t="s">
        <v>85</v>
      </c>
      <c r="AY187" s="159" t="s">
        <v>129</v>
      </c>
      <c r="BK187" s="168">
        <f>SUM(BK188:BK201)</f>
        <v>0</v>
      </c>
    </row>
    <row r="188" s="2" customFormat="1" ht="16.5" customHeight="1">
      <c r="A188" s="37"/>
      <c r="B188" s="171"/>
      <c r="C188" s="202" t="s">
        <v>357</v>
      </c>
      <c r="D188" s="202" t="s">
        <v>143</v>
      </c>
      <c r="E188" s="203" t="s">
        <v>452</v>
      </c>
      <c r="F188" s="204" t="s">
        <v>453</v>
      </c>
      <c r="G188" s="205" t="s">
        <v>422</v>
      </c>
      <c r="H188" s="206">
        <v>1050</v>
      </c>
      <c r="I188" s="207"/>
      <c r="J188" s="208">
        <f>ROUND(I188*H188,0)</f>
        <v>0</v>
      </c>
      <c r="K188" s="204" t="s">
        <v>1</v>
      </c>
      <c r="L188" s="209"/>
      <c r="M188" s="210" t="s">
        <v>1</v>
      </c>
      <c r="N188" s="211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147</v>
      </c>
      <c r="AT188" s="183" t="s">
        <v>143</v>
      </c>
      <c r="AU188" s="183" t="s">
        <v>142</v>
      </c>
      <c r="AY188" s="18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94</v>
      </c>
      <c r="BM188" s="183" t="s">
        <v>454</v>
      </c>
    </row>
    <row r="189" s="2" customFormat="1" ht="16.5" customHeight="1">
      <c r="A189" s="37"/>
      <c r="B189" s="171"/>
      <c r="C189" s="202" t="s">
        <v>455</v>
      </c>
      <c r="D189" s="202" t="s">
        <v>143</v>
      </c>
      <c r="E189" s="203" t="s">
        <v>456</v>
      </c>
      <c r="F189" s="204" t="s">
        <v>457</v>
      </c>
      <c r="G189" s="205" t="s">
        <v>422</v>
      </c>
      <c r="H189" s="206">
        <v>600</v>
      </c>
      <c r="I189" s="207"/>
      <c r="J189" s="208">
        <f>ROUND(I189*H189,0)</f>
        <v>0</v>
      </c>
      <c r="K189" s="204" t="s">
        <v>1</v>
      </c>
      <c r="L189" s="209"/>
      <c r="M189" s="210" t="s">
        <v>1</v>
      </c>
      <c r="N189" s="211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147</v>
      </c>
      <c r="AT189" s="183" t="s">
        <v>143</v>
      </c>
      <c r="AU189" s="183" t="s">
        <v>142</v>
      </c>
      <c r="AY189" s="18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94</v>
      </c>
      <c r="BM189" s="183" t="s">
        <v>458</v>
      </c>
    </row>
    <row r="190" s="2" customFormat="1" ht="16.5" customHeight="1">
      <c r="A190" s="37"/>
      <c r="B190" s="171"/>
      <c r="C190" s="202" t="s">
        <v>361</v>
      </c>
      <c r="D190" s="202" t="s">
        <v>143</v>
      </c>
      <c r="E190" s="203" t="s">
        <v>459</v>
      </c>
      <c r="F190" s="204" t="s">
        <v>460</v>
      </c>
      <c r="G190" s="205" t="s">
        <v>422</v>
      </c>
      <c r="H190" s="206">
        <v>2100</v>
      </c>
      <c r="I190" s="207"/>
      <c r="J190" s="208">
        <f>ROUND(I190*H190,0)</f>
        <v>0</v>
      </c>
      <c r="K190" s="204" t="s">
        <v>1</v>
      </c>
      <c r="L190" s="209"/>
      <c r="M190" s="210" t="s">
        <v>1</v>
      </c>
      <c r="N190" s="211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147</v>
      </c>
      <c r="AT190" s="183" t="s">
        <v>143</v>
      </c>
      <c r="AU190" s="183" t="s">
        <v>142</v>
      </c>
      <c r="AY190" s="18" t="s">
        <v>129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94</v>
      </c>
      <c r="BM190" s="183" t="s">
        <v>461</v>
      </c>
    </row>
    <row r="191" s="2" customFormat="1" ht="16.5" customHeight="1">
      <c r="A191" s="37"/>
      <c r="B191" s="171"/>
      <c r="C191" s="202" t="s">
        <v>462</v>
      </c>
      <c r="D191" s="202" t="s">
        <v>143</v>
      </c>
      <c r="E191" s="203" t="s">
        <v>463</v>
      </c>
      <c r="F191" s="204" t="s">
        <v>464</v>
      </c>
      <c r="G191" s="205" t="s">
        <v>422</v>
      </c>
      <c r="H191" s="206">
        <v>380</v>
      </c>
      <c r="I191" s="207"/>
      <c r="J191" s="208">
        <f>ROUND(I191*H191,0)</f>
        <v>0</v>
      </c>
      <c r="K191" s="204" t="s">
        <v>1</v>
      </c>
      <c r="L191" s="209"/>
      <c r="M191" s="210" t="s">
        <v>1</v>
      </c>
      <c r="N191" s="211" t="s">
        <v>43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147</v>
      </c>
      <c r="AT191" s="183" t="s">
        <v>143</v>
      </c>
      <c r="AU191" s="183" t="s">
        <v>142</v>
      </c>
      <c r="AY191" s="18" t="s">
        <v>129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85</v>
      </c>
      <c r="BK191" s="184">
        <f>ROUND(I191*H191,0)</f>
        <v>0</v>
      </c>
      <c r="BL191" s="18" t="s">
        <v>94</v>
      </c>
      <c r="BM191" s="183" t="s">
        <v>465</v>
      </c>
    </row>
    <row r="192" s="2" customFormat="1" ht="16.5" customHeight="1">
      <c r="A192" s="37"/>
      <c r="B192" s="171"/>
      <c r="C192" s="202" t="s">
        <v>364</v>
      </c>
      <c r="D192" s="202" t="s">
        <v>143</v>
      </c>
      <c r="E192" s="203" t="s">
        <v>466</v>
      </c>
      <c r="F192" s="204" t="s">
        <v>467</v>
      </c>
      <c r="G192" s="205" t="s">
        <v>422</v>
      </c>
      <c r="H192" s="206">
        <v>650</v>
      </c>
      <c r="I192" s="207"/>
      <c r="J192" s="208">
        <f>ROUND(I192*H192,0)</f>
        <v>0</v>
      </c>
      <c r="K192" s="204" t="s">
        <v>1</v>
      </c>
      <c r="L192" s="209"/>
      <c r="M192" s="210" t="s">
        <v>1</v>
      </c>
      <c r="N192" s="211" t="s">
        <v>43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147</v>
      </c>
      <c r="AT192" s="183" t="s">
        <v>143</v>
      </c>
      <c r="AU192" s="183" t="s">
        <v>142</v>
      </c>
      <c r="AY192" s="18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85</v>
      </c>
      <c r="BK192" s="184">
        <f>ROUND(I192*H192,0)</f>
        <v>0</v>
      </c>
      <c r="BL192" s="18" t="s">
        <v>94</v>
      </c>
      <c r="BM192" s="183" t="s">
        <v>468</v>
      </c>
    </row>
    <row r="193" s="2" customFormat="1" ht="16.5" customHeight="1">
      <c r="A193" s="37"/>
      <c r="B193" s="171"/>
      <c r="C193" s="202" t="s">
        <v>469</v>
      </c>
      <c r="D193" s="202" t="s">
        <v>143</v>
      </c>
      <c r="E193" s="203" t="s">
        <v>470</v>
      </c>
      <c r="F193" s="204" t="s">
        <v>471</v>
      </c>
      <c r="G193" s="205" t="s">
        <v>422</v>
      </c>
      <c r="H193" s="206">
        <v>700</v>
      </c>
      <c r="I193" s="207"/>
      <c r="J193" s="208">
        <f>ROUND(I193*H193,0)</f>
        <v>0</v>
      </c>
      <c r="K193" s="204" t="s">
        <v>1</v>
      </c>
      <c r="L193" s="209"/>
      <c r="M193" s="210" t="s">
        <v>1</v>
      </c>
      <c r="N193" s="211" t="s">
        <v>43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147</v>
      </c>
      <c r="AT193" s="183" t="s">
        <v>143</v>
      </c>
      <c r="AU193" s="183" t="s">
        <v>142</v>
      </c>
      <c r="AY193" s="18" t="s">
        <v>129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85</v>
      </c>
      <c r="BK193" s="184">
        <f>ROUND(I193*H193,0)</f>
        <v>0</v>
      </c>
      <c r="BL193" s="18" t="s">
        <v>94</v>
      </c>
      <c r="BM193" s="183" t="s">
        <v>472</v>
      </c>
    </row>
    <row r="194" s="2" customFormat="1" ht="16.5" customHeight="1">
      <c r="A194" s="37"/>
      <c r="B194" s="171"/>
      <c r="C194" s="202" t="s">
        <v>263</v>
      </c>
      <c r="D194" s="202" t="s">
        <v>143</v>
      </c>
      <c r="E194" s="203" t="s">
        <v>473</v>
      </c>
      <c r="F194" s="204" t="s">
        <v>474</v>
      </c>
      <c r="G194" s="205" t="s">
        <v>280</v>
      </c>
      <c r="H194" s="206">
        <v>60</v>
      </c>
      <c r="I194" s="207"/>
      <c r="J194" s="208">
        <f>ROUND(I194*H194,0)</f>
        <v>0</v>
      </c>
      <c r="K194" s="204" t="s">
        <v>1</v>
      </c>
      <c r="L194" s="209"/>
      <c r="M194" s="210" t="s">
        <v>1</v>
      </c>
      <c r="N194" s="211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147</v>
      </c>
      <c r="AT194" s="183" t="s">
        <v>143</v>
      </c>
      <c r="AU194" s="183" t="s">
        <v>142</v>
      </c>
      <c r="AY194" s="18" t="s">
        <v>129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94</v>
      </c>
      <c r="BM194" s="183" t="s">
        <v>475</v>
      </c>
    </row>
    <row r="195" s="2" customFormat="1" ht="16.5" customHeight="1">
      <c r="A195" s="37"/>
      <c r="B195" s="171"/>
      <c r="C195" s="202" t="s">
        <v>476</v>
      </c>
      <c r="D195" s="202" t="s">
        <v>143</v>
      </c>
      <c r="E195" s="203" t="s">
        <v>477</v>
      </c>
      <c r="F195" s="204" t="s">
        <v>478</v>
      </c>
      <c r="G195" s="205" t="s">
        <v>280</v>
      </c>
      <c r="H195" s="206">
        <v>1</v>
      </c>
      <c r="I195" s="207"/>
      <c r="J195" s="208">
        <f>ROUND(I195*H195,0)</f>
        <v>0</v>
      </c>
      <c r="K195" s="204" t="s">
        <v>1</v>
      </c>
      <c r="L195" s="209"/>
      <c r="M195" s="210" t="s">
        <v>1</v>
      </c>
      <c r="N195" s="211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147</v>
      </c>
      <c r="AT195" s="183" t="s">
        <v>143</v>
      </c>
      <c r="AU195" s="183" t="s">
        <v>142</v>
      </c>
      <c r="AY195" s="18" t="s">
        <v>129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94</v>
      </c>
      <c r="BM195" s="183" t="s">
        <v>479</v>
      </c>
    </row>
    <row r="196" s="2" customFormat="1" ht="16.5" customHeight="1">
      <c r="A196" s="37"/>
      <c r="B196" s="171"/>
      <c r="C196" s="202" t="s">
        <v>370</v>
      </c>
      <c r="D196" s="202" t="s">
        <v>143</v>
      </c>
      <c r="E196" s="203" t="s">
        <v>480</v>
      </c>
      <c r="F196" s="204" t="s">
        <v>481</v>
      </c>
      <c r="G196" s="205" t="s">
        <v>422</v>
      </c>
      <c r="H196" s="206">
        <v>20</v>
      </c>
      <c r="I196" s="207"/>
      <c r="J196" s="208">
        <f>ROUND(I196*H196,0)</f>
        <v>0</v>
      </c>
      <c r="K196" s="204" t="s">
        <v>1</v>
      </c>
      <c r="L196" s="209"/>
      <c r="M196" s="210" t="s">
        <v>1</v>
      </c>
      <c r="N196" s="211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147</v>
      </c>
      <c r="AT196" s="183" t="s">
        <v>143</v>
      </c>
      <c r="AU196" s="183" t="s">
        <v>142</v>
      </c>
      <c r="AY196" s="18" t="s">
        <v>129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94</v>
      </c>
      <c r="BM196" s="183" t="s">
        <v>482</v>
      </c>
    </row>
    <row r="197" s="2" customFormat="1" ht="16.5" customHeight="1">
      <c r="A197" s="37"/>
      <c r="B197" s="171"/>
      <c r="C197" s="202" t="s">
        <v>483</v>
      </c>
      <c r="D197" s="202" t="s">
        <v>143</v>
      </c>
      <c r="E197" s="203" t="s">
        <v>484</v>
      </c>
      <c r="F197" s="204" t="s">
        <v>485</v>
      </c>
      <c r="G197" s="205" t="s">
        <v>422</v>
      </c>
      <c r="H197" s="206">
        <v>20</v>
      </c>
      <c r="I197" s="207"/>
      <c r="J197" s="208">
        <f>ROUND(I197*H197,0)</f>
        <v>0</v>
      </c>
      <c r="K197" s="204" t="s">
        <v>1</v>
      </c>
      <c r="L197" s="209"/>
      <c r="M197" s="210" t="s">
        <v>1</v>
      </c>
      <c r="N197" s="211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147</v>
      </c>
      <c r="AT197" s="183" t="s">
        <v>143</v>
      </c>
      <c r="AU197" s="183" t="s">
        <v>142</v>
      </c>
      <c r="AY197" s="18" t="s">
        <v>129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94</v>
      </c>
      <c r="BM197" s="183" t="s">
        <v>486</v>
      </c>
    </row>
    <row r="198" s="2" customFormat="1" ht="16.5" customHeight="1">
      <c r="A198" s="37"/>
      <c r="B198" s="171"/>
      <c r="C198" s="202" t="s">
        <v>374</v>
      </c>
      <c r="D198" s="202" t="s">
        <v>143</v>
      </c>
      <c r="E198" s="203" t="s">
        <v>487</v>
      </c>
      <c r="F198" s="204" t="s">
        <v>488</v>
      </c>
      <c r="G198" s="205" t="s">
        <v>422</v>
      </c>
      <c r="H198" s="206">
        <v>20</v>
      </c>
      <c r="I198" s="207"/>
      <c r="J198" s="208">
        <f>ROUND(I198*H198,0)</f>
        <v>0</v>
      </c>
      <c r="K198" s="204" t="s">
        <v>1</v>
      </c>
      <c r="L198" s="209"/>
      <c r="M198" s="210" t="s">
        <v>1</v>
      </c>
      <c r="N198" s="211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147</v>
      </c>
      <c r="AT198" s="183" t="s">
        <v>143</v>
      </c>
      <c r="AU198" s="183" t="s">
        <v>142</v>
      </c>
      <c r="AY198" s="18" t="s">
        <v>129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94</v>
      </c>
      <c r="BM198" s="183" t="s">
        <v>489</v>
      </c>
    </row>
    <row r="199" s="2" customFormat="1" ht="16.5" customHeight="1">
      <c r="A199" s="37"/>
      <c r="B199" s="171"/>
      <c r="C199" s="202" t="s">
        <v>490</v>
      </c>
      <c r="D199" s="202" t="s">
        <v>143</v>
      </c>
      <c r="E199" s="203" t="s">
        <v>491</v>
      </c>
      <c r="F199" s="204" t="s">
        <v>492</v>
      </c>
      <c r="G199" s="205" t="s">
        <v>422</v>
      </c>
      <c r="H199" s="206">
        <v>20</v>
      </c>
      <c r="I199" s="207"/>
      <c r="J199" s="208">
        <f>ROUND(I199*H199,0)</f>
        <v>0</v>
      </c>
      <c r="K199" s="204" t="s">
        <v>1</v>
      </c>
      <c r="L199" s="209"/>
      <c r="M199" s="210" t="s">
        <v>1</v>
      </c>
      <c r="N199" s="211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147</v>
      </c>
      <c r="AT199" s="183" t="s">
        <v>143</v>
      </c>
      <c r="AU199" s="183" t="s">
        <v>142</v>
      </c>
      <c r="AY199" s="18" t="s">
        <v>129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94</v>
      </c>
      <c r="BM199" s="183" t="s">
        <v>493</v>
      </c>
    </row>
    <row r="200" s="2" customFormat="1" ht="16.5" customHeight="1">
      <c r="A200" s="37"/>
      <c r="B200" s="171"/>
      <c r="C200" s="202" t="s">
        <v>377</v>
      </c>
      <c r="D200" s="202" t="s">
        <v>143</v>
      </c>
      <c r="E200" s="203" t="s">
        <v>494</v>
      </c>
      <c r="F200" s="204" t="s">
        <v>416</v>
      </c>
      <c r="G200" s="205" t="s">
        <v>351</v>
      </c>
      <c r="H200" s="206">
        <v>1</v>
      </c>
      <c r="I200" s="207"/>
      <c r="J200" s="208">
        <f>ROUND(I200*H200,0)</f>
        <v>0</v>
      </c>
      <c r="K200" s="204" t="s">
        <v>1</v>
      </c>
      <c r="L200" s="209"/>
      <c r="M200" s="210" t="s">
        <v>1</v>
      </c>
      <c r="N200" s="211" t="s">
        <v>43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147</v>
      </c>
      <c r="AT200" s="183" t="s">
        <v>143</v>
      </c>
      <c r="AU200" s="183" t="s">
        <v>142</v>
      </c>
      <c r="AY200" s="18" t="s">
        <v>129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94</v>
      </c>
      <c r="BM200" s="183" t="s">
        <v>495</v>
      </c>
    </row>
    <row r="201" s="2" customFormat="1" ht="16.5" customHeight="1">
      <c r="A201" s="37"/>
      <c r="B201" s="171"/>
      <c r="C201" s="202" t="s">
        <v>496</v>
      </c>
      <c r="D201" s="202" t="s">
        <v>143</v>
      </c>
      <c r="E201" s="203" t="s">
        <v>497</v>
      </c>
      <c r="F201" s="204" t="s">
        <v>498</v>
      </c>
      <c r="G201" s="205" t="s">
        <v>351</v>
      </c>
      <c r="H201" s="206">
        <v>1</v>
      </c>
      <c r="I201" s="207"/>
      <c r="J201" s="208">
        <f>ROUND(I201*H201,0)</f>
        <v>0</v>
      </c>
      <c r="K201" s="204" t="s">
        <v>1</v>
      </c>
      <c r="L201" s="209"/>
      <c r="M201" s="225" t="s">
        <v>1</v>
      </c>
      <c r="N201" s="226" t="s">
        <v>43</v>
      </c>
      <c r="O201" s="222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147</v>
      </c>
      <c r="AT201" s="183" t="s">
        <v>143</v>
      </c>
      <c r="AU201" s="183" t="s">
        <v>142</v>
      </c>
      <c r="AY201" s="18" t="s">
        <v>129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94</v>
      </c>
      <c r="BM201" s="183" t="s">
        <v>499</v>
      </c>
    </row>
    <row r="202" s="2" customFormat="1" ht="6.96" customHeight="1">
      <c r="A202" s="37"/>
      <c r="B202" s="59"/>
      <c r="C202" s="60"/>
      <c r="D202" s="60"/>
      <c r="E202" s="60"/>
      <c r="F202" s="60"/>
      <c r="G202" s="60"/>
      <c r="H202" s="60"/>
      <c r="I202" s="60"/>
      <c r="J202" s="60"/>
      <c r="K202" s="60"/>
      <c r="L202" s="38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100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Zkvalitnění pobytového zařízení DD Tmavý Důl - elektroinstalace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500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249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 1245, HK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Ateliér Pavlíček, Rooseveltova 2855,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ROUND(J121,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ROUND((SUM(BE121:BE211)),  0)</f>
        <v>0</v>
      </c>
      <c r="G33" s="37"/>
      <c r="H33" s="37"/>
      <c r="I33" s="128">
        <v>0.20999999999999999</v>
      </c>
      <c r="J33" s="127">
        <f>ROUND(((SUM(BE121:BE211))*I33),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ROUND((SUM(BF121:BF211)),  0)</f>
        <v>0</v>
      </c>
      <c r="G34" s="37"/>
      <c r="H34" s="37"/>
      <c r="I34" s="128">
        <v>0.14999999999999999</v>
      </c>
      <c r="J34" s="127">
        <f>ROUND(((SUM(BF121:BF211))*I34),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ROUND((SUM(BG121:BG211)),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ROUND((SUM(BH121:BH211)),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ROUND((SUM(BI121:BI211)),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Zkvalitnění pobytového zařízení DD Tmavý Důl - elektroinstalace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31 - Komunikační systém - 2.ODD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 1245, HK</v>
      </c>
      <c r="G91" s="37"/>
      <c r="H91" s="37"/>
      <c r="I91" s="31" t="s">
        <v>31</v>
      </c>
      <c r="J91" s="35" t="str">
        <f>E21</f>
        <v>Ateliér Pavlíček, Rooseveltova 2855,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104</v>
      </c>
      <c r="D94" s="129"/>
      <c r="E94" s="129"/>
      <c r="F94" s="129"/>
      <c r="G94" s="129"/>
      <c r="H94" s="129"/>
      <c r="I94" s="129"/>
      <c r="J94" s="138" t="s">
        <v>105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106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107</v>
      </c>
    </row>
    <row r="97" s="9" customFormat="1" ht="24.96" customHeight="1">
      <c r="A97" s="9"/>
      <c r="B97" s="140"/>
      <c r="C97" s="9"/>
      <c r="D97" s="141" t="s">
        <v>250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501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502</v>
      </c>
      <c r="E99" s="146"/>
      <c r="F99" s="146"/>
      <c r="G99" s="146"/>
      <c r="H99" s="146"/>
      <c r="I99" s="146"/>
      <c r="J99" s="147">
        <f>J178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503</v>
      </c>
      <c r="E100" s="146"/>
      <c r="F100" s="146"/>
      <c r="G100" s="146"/>
      <c r="H100" s="146"/>
      <c r="I100" s="146"/>
      <c r="J100" s="147">
        <f>J186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504</v>
      </c>
      <c r="E101" s="146"/>
      <c r="F101" s="146"/>
      <c r="G101" s="146"/>
      <c r="H101" s="146"/>
      <c r="I101" s="146"/>
      <c r="J101" s="147">
        <f>J193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114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1" t="str">
        <f>E7</f>
        <v>Zkvalitnění pobytového zařízení DD Tmavý Důl - elektroinstalace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101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31 - Komunikační systém - 2.ODD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7"/>
      <c r="E115" s="37"/>
      <c r="F115" s="26" t="str">
        <f>F12</f>
        <v xml:space="preserve"> </v>
      </c>
      <c r="G115" s="37"/>
      <c r="H115" s="37"/>
      <c r="I115" s="31" t="s">
        <v>23</v>
      </c>
      <c r="J115" s="68" t="str">
        <f>IF(J12="","",J12)</f>
        <v>27. 9. 2022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25</v>
      </c>
      <c r="D117" s="37"/>
      <c r="E117" s="37"/>
      <c r="F117" s="26" t="str">
        <f>E15</f>
        <v>Královéhradecký kraj, Pivovarské nám. 1245, HK</v>
      </c>
      <c r="G117" s="37"/>
      <c r="H117" s="37"/>
      <c r="I117" s="31" t="s">
        <v>31</v>
      </c>
      <c r="J117" s="35" t="str">
        <f>E21</f>
        <v>Ateliér Pavlíček, Rooseveltova 2855, D.K.n.L.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7"/>
      <c r="E118" s="37"/>
      <c r="F118" s="26" t="str">
        <f>IF(E18="","",E18)</f>
        <v>Vyplň údaj</v>
      </c>
      <c r="G118" s="37"/>
      <c r="H118" s="37"/>
      <c r="I118" s="31" t="s">
        <v>34</v>
      </c>
      <c r="J118" s="35" t="str">
        <f>E24</f>
        <v>ing. V. Švehla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8"/>
      <c r="B120" s="149"/>
      <c r="C120" s="150" t="s">
        <v>115</v>
      </c>
      <c r="D120" s="151" t="s">
        <v>62</v>
      </c>
      <c r="E120" s="151" t="s">
        <v>58</v>
      </c>
      <c r="F120" s="151" t="s">
        <v>59</v>
      </c>
      <c r="G120" s="151" t="s">
        <v>116</v>
      </c>
      <c r="H120" s="151" t="s">
        <v>117</v>
      </c>
      <c r="I120" s="151" t="s">
        <v>118</v>
      </c>
      <c r="J120" s="151" t="s">
        <v>105</v>
      </c>
      <c r="K120" s="152" t="s">
        <v>119</v>
      </c>
      <c r="L120" s="153"/>
      <c r="M120" s="85" t="s">
        <v>1</v>
      </c>
      <c r="N120" s="86" t="s">
        <v>41</v>
      </c>
      <c r="O120" s="86" t="s">
        <v>120</v>
      </c>
      <c r="P120" s="86" t="s">
        <v>121</v>
      </c>
      <c r="Q120" s="86" t="s">
        <v>122</v>
      </c>
      <c r="R120" s="86" t="s">
        <v>123</v>
      </c>
      <c r="S120" s="86" t="s">
        <v>124</v>
      </c>
      <c r="T120" s="87" t="s">
        <v>125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7"/>
      <c r="B121" s="38"/>
      <c r="C121" s="92" t="s">
        <v>126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</f>
        <v>0</v>
      </c>
      <c r="Q121" s="89"/>
      <c r="R121" s="155">
        <f>R122</f>
        <v>0</v>
      </c>
      <c r="S121" s="89"/>
      <c r="T121" s="15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76</v>
      </c>
      <c r="AU121" s="18" t="s">
        <v>107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76</v>
      </c>
      <c r="E122" s="160" t="s">
        <v>143</v>
      </c>
      <c r="F122" s="160" t="s">
        <v>257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P123+P178+P186+P193</f>
        <v>0</v>
      </c>
      <c r="Q122" s="164"/>
      <c r="R122" s="165">
        <f>R123+R178+R186+R193</f>
        <v>0</v>
      </c>
      <c r="S122" s="164"/>
      <c r="T122" s="166">
        <f>T123+T178+T186+T193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142</v>
      </c>
      <c r="AT122" s="167" t="s">
        <v>76</v>
      </c>
      <c r="AU122" s="167" t="s">
        <v>77</v>
      </c>
      <c r="AY122" s="159" t="s">
        <v>129</v>
      </c>
      <c r="BK122" s="168">
        <f>BK123+BK178+BK186+BK193</f>
        <v>0</v>
      </c>
    </row>
    <row r="123" s="12" customFormat="1" ht="22.8" customHeight="1">
      <c r="A123" s="12"/>
      <c r="B123" s="158"/>
      <c r="C123" s="12"/>
      <c r="D123" s="159" t="s">
        <v>76</v>
      </c>
      <c r="E123" s="169" t="s">
        <v>276</v>
      </c>
      <c r="F123" s="169" t="s">
        <v>505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SUM(P124:P177)</f>
        <v>0</v>
      </c>
      <c r="Q123" s="164"/>
      <c r="R123" s="165">
        <f>SUM(R124:R177)</f>
        <v>0</v>
      </c>
      <c r="S123" s="164"/>
      <c r="T123" s="166">
        <f>SUM(T124:T177)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</v>
      </c>
      <c r="AT123" s="167" t="s">
        <v>76</v>
      </c>
      <c r="AU123" s="167" t="s">
        <v>8</v>
      </c>
      <c r="AY123" s="159" t="s">
        <v>129</v>
      </c>
      <c r="BK123" s="168">
        <f>SUM(BK124:BK177)</f>
        <v>0</v>
      </c>
    </row>
    <row r="124" s="2" customFormat="1" ht="66.75" customHeight="1">
      <c r="A124" s="37"/>
      <c r="B124" s="171"/>
      <c r="C124" s="202" t="s">
        <v>8</v>
      </c>
      <c r="D124" s="202" t="s">
        <v>143</v>
      </c>
      <c r="E124" s="203" t="s">
        <v>506</v>
      </c>
      <c r="F124" s="204" t="s">
        <v>507</v>
      </c>
      <c r="G124" s="205" t="s">
        <v>280</v>
      </c>
      <c r="H124" s="206">
        <v>1</v>
      </c>
      <c r="I124" s="207"/>
      <c r="J124" s="208">
        <f>ROUND(I124*H124,0)</f>
        <v>0</v>
      </c>
      <c r="K124" s="204" t="s">
        <v>1</v>
      </c>
      <c r="L124" s="209"/>
      <c r="M124" s="210" t="s">
        <v>1</v>
      </c>
      <c r="N124" s="211" t="s">
        <v>43</v>
      </c>
      <c r="O124" s="76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3" t="s">
        <v>147</v>
      </c>
      <c r="AT124" s="183" t="s">
        <v>143</v>
      </c>
      <c r="AU124" s="183" t="s">
        <v>85</v>
      </c>
      <c r="AY124" s="18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85</v>
      </c>
      <c r="BK124" s="184">
        <f>ROUND(I124*H124,0)</f>
        <v>0</v>
      </c>
      <c r="BL124" s="18" t="s">
        <v>94</v>
      </c>
      <c r="BM124" s="183" t="s">
        <v>85</v>
      </c>
    </row>
    <row r="125" s="2" customFormat="1" ht="16.5" customHeight="1">
      <c r="A125" s="37"/>
      <c r="B125" s="171"/>
      <c r="C125" s="202" t="s">
        <v>85</v>
      </c>
      <c r="D125" s="202" t="s">
        <v>143</v>
      </c>
      <c r="E125" s="203" t="s">
        <v>508</v>
      </c>
      <c r="F125" s="204" t="s">
        <v>509</v>
      </c>
      <c r="G125" s="205" t="s">
        <v>280</v>
      </c>
      <c r="H125" s="206">
        <v>1</v>
      </c>
      <c r="I125" s="207"/>
      <c r="J125" s="208">
        <f>ROUND(I125*H125,0)</f>
        <v>0</v>
      </c>
      <c r="K125" s="204" t="s">
        <v>1</v>
      </c>
      <c r="L125" s="209"/>
      <c r="M125" s="210" t="s">
        <v>1</v>
      </c>
      <c r="N125" s="211" t="s">
        <v>43</v>
      </c>
      <c r="O125" s="76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147</v>
      </c>
      <c r="AT125" s="183" t="s">
        <v>143</v>
      </c>
      <c r="AU125" s="183" t="s">
        <v>85</v>
      </c>
      <c r="AY125" s="18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85</v>
      </c>
      <c r="BK125" s="184">
        <f>ROUND(I125*H125,0)</f>
        <v>0</v>
      </c>
      <c r="BL125" s="18" t="s">
        <v>94</v>
      </c>
      <c r="BM125" s="183" t="s">
        <v>94</v>
      </c>
    </row>
    <row r="126" s="2" customFormat="1" ht="24.15" customHeight="1">
      <c r="A126" s="37"/>
      <c r="B126" s="171"/>
      <c r="C126" s="202" t="s">
        <v>142</v>
      </c>
      <c r="D126" s="202" t="s">
        <v>143</v>
      </c>
      <c r="E126" s="203" t="s">
        <v>510</v>
      </c>
      <c r="F126" s="204" t="s">
        <v>511</v>
      </c>
      <c r="G126" s="205" t="s">
        <v>280</v>
      </c>
      <c r="H126" s="206">
        <v>1</v>
      </c>
      <c r="I126" s="207"/>
      <c r="J126" s="208">
        <f>ROUND(I126*H126,0)</f>
        <v>0</v>
      </c>
      <c r="K126" s="204" t="s">
        <v>1</v>
      </c>
      <c r="L126" s="209"/>
      <c r="M126" s="210" t="s">
        <v>1</v>
      </c>
      <c r="N126" s="211" t="s">
        <v>43</v>
      </c>
      <c r="O126" s="76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147</v>
      </c>
      <c r="AT126" s="183" t="s">
        <v>143</v>
      </c>
      <c r="AU126" s="183" t="s">
        <v>85</v>
      </c>
      <c r="AY126" s="18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85</v>
      </c>
      <c r="BK126" s="184">
        <f>ROUND(I126*H126,0)</f>
        <v>0</v>
      </c>
      <c r="BL126" s="18" t="s">
        <v>94</v>
      </c>
      <c r="BM126" s="183" t="s">
        <v>171</v>
      </c>
    </row>
    <row r="127" s="2" customFormat="1" ht="16.5" customHeight="1">
      <c r="A127" s="37"/>
      <c r="B127" s="171"/>
      <c r="C127" s="202" t="s">
        <v>94</v>
      </c>
      <c r="D127" s="202" t="s">
        <v>143</v>
      </c>
      <c r="E127" s="203" t="s">
        <v>512</v>
      </c>
      <c r="F127" s="204" t="s">
        <v>513</v>
      </c>
      <c r="G127" s="205" t="s">
        <v>280</v>
      </c>
      <c r="H127" s="206">
        <v>2</v>
      </c>
      <c r="I127" s="207"/>
      <c r="J127" s="208">
        <f>ROUND(I127*H127,0)</f>
        <v>0</v>
      </c>
      <c r="K127" s="204" t="s">
        <v>1</v>
      </c>
      <c r="L127" s="209"/>
      <c r="M127" s="210" t="s">
        <v>1</v>
      </c>
      <c r="N127" s="211" t="s">
        <v>43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147</v>
      </c>
      <c r="AT127" s="183" t="s">
        <v>143</v>
      </c>
      <c r="AU127" s="183" t="s">
        <v>85</v>
      </c>
      <c r="AY127" s="18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85</v>
      </c>
      <c r="BK127" s="184">
        <f>ROUND(I127*H127,0)</f>
        <v>0</v>
      </c>
      <c r="BL127" s="18" t="s">
        <v>94</v>
      </c>
      <c r="BM127" s="183" t="s">
        <v>147</v>
      </c>
    </row>
    <row r="128" s="2" customFormat="1" ht="16.5" customHeight="1">
      <c r="A128" s="37"/>
      <c r="B128" s="171"/>
      <c r="C128" s="202" t="s">
        <v>164</v>
      </c>
      <c r="D128" s="202" t="s">
        <v>143</v>
      </c>
      <c r="E128" s="203" t="s">
        <v>514</v>
      </c>
      <c r="F128" s="204" t="s">
        <v>515</v>
      </c>
      <c r="G128" s="205" t="s">
        <v>280</v>
      </c>
      <c r="H128" s="206">
        <v>1</v>
      </c>
      <c r="I128" s="207"/>
      <c r="J128" s="208">
        <f>ROUND(I128*H128,0)</f>
        <v>0</v>
      </c>
      <c r="K128" s="204" t="s">
        <v>1</v>
      </c>
      <c r="L128" s="209"/>
      <c r="M128" s="210" t="s">
        <v>1</v>
      </c>
      <c r="N128" s="211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147</v>
      </c>
      <c r="AT128" s="183" t="s">
        <v>143</v>
      </c>
      <c r="AU128" s="183" t="s">
        <v>85</v>
      </c>
      <c r="AY128" s="18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94</v>
      </c>
      <c r="BM128" s="183" t="s">
        <v>194</v>
      </c>
    </row>
    <row r="129" s="2" customFormat="1" ht="16.5" customHeight="1">
      <c r="A129" s="37"/>
      <c r="B129" s="171"/>
      <c r="C129" s="202" t="s">
        <v>171</v>
      </c>
      <c r="D129" s="202" t="s">
        <v>143</v>
      </c>
      <c r="E129" s="203" t="s">
        <v>516</v>
      </c>
      <c r="F129" s="204" t="s">
        <v>517</v>
      </c>
      <c r="G129" s="205" t="s">
        <v>280</v>
      </c>
      <c r="H129" s="206">
        <v>1</v>
      </c>
      <c r="I129" s="207"/>
      <c r="J129" s="208">
        <f>ROUND(I129*H129,0)</f>
        <v>0</v>
      </c>
      <c r="K129" s="204" t="s">
        <v>1</v>
      </c>
      <c r="L129" s="209"/>
      <c r="M129" s="210" t="s">
        <v>1</v>
      </c>
      <c r="N129" s="211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147</v>
      </c>
      <c r="AT129" s="183" t="s">
        <v>143</v>
      </c>
      <c r="AU129" s="183" t="s">
        <v>85</v>
      </c>
      <c r="AY129" s="18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94</v>
      </c>
      <c r="BM129" s="183" t="s">
        <v>202</v>
      </c>
    </row>
    <row r="130" s="2" customFormat="1" ht="16.5" customHeight="1">
      <c r="A130" s="37"/>
      <c r="B130" s="171"/>
      <c r="C130" s="202" t="s">
        <v>182</v>
      </c>
      <c r="D130" s="202" t="s">
        <v>143</v>
      </c>
      <c r="E130" s="203" t="s">
        <v>518</v>
      </c>
      <c r="F130" s="204" t="s">
        <v>519</v>
      </c>
      <c r="G130" s="205" t="s">
        <v>280</v>
      </c>
      <c r="H130" s="206">
        <v>36</v>
      </c>
      <c r="I130" s="207"/>
      <c r="J130" s="208">
        <f>ROUND(I130*H130,0)</f>
        <v>0</v>
      </c>
      <c r="K130" s="204" t="s">
        <v>1</v>
      </c>
      <c r="L130" s="209"/>
      <c r="M130" s="210" t="s">
        <v>1</v>
      </c>
      <c r="N130" s="211" t="s">
        <v>43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147</v>
      </c>
      <c r="AT130" s="183" t="s">
        <v>143</v>
      </c>
      <c r="AU130" s="183" t="s">
        <v>85</v>
      </c>
      <c r="AY130" s="18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85</v>
      </c>
      <c r="BK130" s="184">
        <f>ROUND(I130*H130,0)</f>
        <v>0</v>
      </c>
      <c r="BL130" s="18" t="s">
        <v>94</v>
      </c>
      <c r="BM130" s="183" t="s">
        <v>210</v>
      </c>
    </row>
    <row r="131" s="2" customFormat="1" ht="16.5" customHeight="1">
      <c r="A131" s="37"/>
      <c r="B131" s="171"/>
      <c r="C131" s="202" t="s">
        <v>147</v>
      </c>
      <c r="D131" s="202" t="s">
        <v>143</v>
      </c>
      <c r="E131" s="203" t="s">
        <v>520</v>
      </c>
      <c r="F131" s="204" t="s">
        <v>521</v>
      </c>
      <c r="G131" s="205" t="s">
        <v>280</v>
      </c>
      <c r="H131" s="206">
        <v>1</v>
      </c>
      <c r="I131" s="207"/>
      <c r="J131" s="208">
        <f>ROUND(I131*H131,0)</f>
        <v>0</v>
      </c>
      <c r="K131" s="204" t="s">
        <v>1</v>
      </c>
      <c r="L131" s="209"/>
      <c r="M131" s="210" t="s">
        <v>1</v>
      </c>
      <c r="N131" s="211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147</v>
      </c>
      <c r="AT131" s="183" t="s">
        <v>143</v>
      </c>
      <c r="AU131" s="183" t="s">
        <v>85</v>
      </c>
      <c r="AY131" s="18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94</v>
      </c>
      <c r="BM131" s="183" t="s">
        <v>156</v>
      </c>
    </row>
    <row r="132" s="2" customFormat="1" ht="16.5" customHeight="1">
      <c r="A132" s="37"/>
      <c r="B132" s="171"/>
      <c r="C132" s="202" t="s">
        <v>130</v>
      </c>
      <c r="D132" s="202" t="s">
        <v>143</v>
      </c>
      <c r="E132" s="203" t="s">
        <v>522</v>
      </c>
      <c r="F132" s="204" t="s">
        <v>523</v>
      </c>
      <c r="G132" s="205" t="s">
        <v>280</v>
      </c>
      <c r="H132" s="206">
        <v>1</v>
      </c>
      <c r="I132" s="207"/>
      <c r="J132" s="208">
        <f>ROUND(I132*H132,0)</f>
        <v>0</v>
      </c>
      <c r="K132" s="204" t="s">
        <v>1</v>
      </c>
      <c r="L132" s="209"/>
      <c r="M132" s="210" t="s">
        <v>1</v>
      </c>
      <c r="N132" s="211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147</v>
      </c>
      <c r="AT132" s="183" t="s">
        <v>143</v>
      </c>
      <c r="AU132" s="183" t="s">
        <v>85</v>
      </c>
      <c r="AY132" s="18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94</v>
      </c>
      <c r="BM132" s="183" t="s">
        <v>230</v>
      </c>
    </row>
    <row r="133" s="2" customFormat="1" ht="16.5" customHeight="1">
      <c r="A133" s="37"/>
      <c r="B133" s="171"/>
      <c r="C133" s="202" t="s">
        <v>194</v>
      </c>
      <c r="D133" s="202" t="s">
        <v>143</v>
      </c>
      <c r="E133" s="203" t="s">
        <v>524</v>
      </c>
      <c r="F133" s="204" t="s">
        <v>525</v>
      </c>
      <c r="G133" s="205" t="s">
        <v>280</v>
      </c>
      <c r="H133" s="206">
        <v>1</v>
      </c>
      <c r="I133" s="207"/>
      <c r="J133" s="208">
        <f>ROUND(I133*H133,0)</f>
        <v>0</v>
      </c>
      <c r="K133" s="204" t="s">
        <v>1</v>
      </c>
      <c r="L133" s="209"/>
      <c r="M133" s="210" t="s">
        <v>1</v>
      </c>
      <c r="N133" s="211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147</v>
      </c>
      <c r="AT133" s="183" t="s">
        <v>143</v>
      </c>
      <c r="AU133" s="183" t="s">
        <v>85</v>
      </c>
      <c r="AY133" s="18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94</v>
      </c>
      <c r="BM133" s="183" t="s">
        <v>241</v>
      </c>
    </row>
    <row r="134" s="2" customFormat="1" ht="16.5" customHeight="1">
      <c r="A134" s="37"/>
      <c r="B134" s="171"/>
      <c r="C134" s="202" t="s">
        <v>198</v>
      </c>
      <c r="D134" s="202" t="s">
        <v>143</v>
      </c>
      <c r="E134" s="203" t="s">
        <v>526</v>
      </c>
      <c r="F134" s="204" t="s">
        <v>527</v>
      </c>
      <c r="G134" s="205" t="s">
        <v>280</v>
      </c>
      <c r="H134" s="206">
        <v>2</v>
      </c>
      <c r="I134" s="207"/>
      <c r="J134" s="208">
        <f>ROUND(I134*H134,0)</f>
        <v>0</v>
      </c>
      <c r="K134" s="204" t="s">
        <v>1</v>
      </c>
      <c r="L134" s="209"/>
      <c r="M134" s="210" t="s">
        <v>1</v>
      </c>
      <c r="N134" s="211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147</v>
      </c>
      <c r="AT134" s="183" t="s">
        <v>143</v>
      </c>
      <c r="AU134" s="183" t="s">
        <v>85</v>
      </c>
      <c r="AY134" s="18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94</v>
      </c>
      <c r="BM134" s="183" t="s">
        <v>300</v>
      </c>
    </row>
    <row r="135" s="2" customFormat="1" ht="16.5" customHeight="1">
      <c r="A135" s="37"/>
      <c r="B135" s="171"/>
      <c r="C135" s="202" t="s">
        <v>202</v>
      </c>
      <c r="D135" s="202" t="s">
        <v>143</v>
      </c>
      <c r="E135" s="203" t="s">
        <v>528</v>
      </c>
      <c r="F135" s="204" t="s">
        <v>529</v>
      </c>
      <c r="G135" s="205" t="s">
        <v>280</v>
      </c>
      <c r="H135" s="206">
        <v>1</v>
      </c>
      <c r="I135" s="207"/>
      <c r="J135" s="208">
        <f>ROUND(I135*H135,0)</f>
        <v>0</v>
      </c>
      <c r="K135" s="204" t="s">
        <v>1</v>
      </c>
      <c r="L135" s="209"/>
      <c r="M135" s="210" t="s">
        <v>1</v>
      </c>
      <c r="N135" s="211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147</v>
      </c>
      <c r="AT135" s="183" t="s">
        <v>143</v>
      </c>
      <c r="AU135" s="183" t="s">
        <v>85</v>
      </c>
      <c r="AY135" s="18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94</v>
      </c>
      <c r="BM135" s="183" t="s">
        <v>303</v>
      </c>
    </row>
    <row r="136" s="2" customFormat="1" ht="24.15" customHeight="1">
      <c r="A136" s="37"/>
      <c r="B136" s="171"/>
      <c r="C136" s="202" t="s">
        <v>206</v>
      </c>
      <c r="D136" s="202" t="s">
        <v>143</v>
      </c>
      <c r="E136" s="203" t="s">
        <v>530</v>
      </c>
      <c r="F136" s="204" t="s">
        <v>531</v>
      </c>
      <c r="G136" s="205" t="s">
        <v>280</v>
      </c>
      <c r="H136" s="206">
        <v>1</v>
      </c>
      <c r="I136" s="207"/>
      <c r="J136" s="208">
        <f>ROUND(I136*H136,0)</f>
        <v>0</v>
      </c>
      <c r="K136" s="204" t="s">
        <v>1</v>
      </c>
      <c r="L136" s="209"/>
      <c r="M136" s="210" t="s">
        <v>1</v>
      </c>
      <c r="N136" s="211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147</v>
      </c>
      <c r="AT136" s="183" t="s">
        <v>143</v>
      </c>
      <c r="AU136" s="183" t="s">
        <v>85</v>
      </c>
      <c r="AY136" s="18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94</v>
      </c>
      <c r="BM136" s="183" t="s">
        <v>306</v>
      </c>
    </row>
    <row r="137" s="2" customFormat="1" ht="16.5" customHeight="1">
      <c r="A137" s="37"/>
      <c r="B137" s="171"/>
      <c r="C137" s="202" t="s">
        <v>210</v>
      </c>
      <c r="D137" s="202" t="s">
        <v>143</v>
      </c>
      <c r="E137" s="203" t="s">
        <v>532</v>
      </c>
      <c r="F137" s="204" t="s">
        <v>533</v>
      </c>
      <c r="G137" s="205" t="s">
        <v>280</v>
      </c>
      <c r="H137" s="206">
        <v>1</v>
      </c>
      <c r="I137" s="207"/>
      <c r="J137" s="208">
        <f>ROUND(I137*H137,0)</f>
        <v>0</v>
      </c>
      <c r="K137" s="204" t="s">
        <v>1</v>
      </c>
      <c r="L137" s="209"/>
      <c r="M137" s="210" t="s">
        <v>1</v>
      </c>
      <c r="N137" s="211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147</v>
      </c>
      <c r="AT137" s="183" t="s">
        <v>143</v>
      </c>
      <c r="AU137" s="183" t="s">
        <v>85</v>
      </c>
      <c r="AY137" s="18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94</v>
      </c>
      <c r="BM137" s="183" t="s">
        <v>309</v>
      </c>
    </row>
    <row r="138" s="2" customFormat="1" ht="16.5" customHeight="1">
      <c r="A138" s="37"/>
      <c r="B138" s="171"/>
      <c r="C138" s="202" t="s">
        <v>9</v>
      </c>
      <c r="D138" s="202" t="s">
        <v>143</v>
      </c>
      <c r="E138" s="203" t="s">
        <v>534</v>
      </c>
      <c r="F138" s="204" t="s">
        <v>535</v>
      </c>
      <c r="G138" s="205" t="s">
        <v>280</v>
      </c>
      <c r="H138" s="206">
        <v>3</v>
      </c>
      <c r="I138" s="207"/>
      <c r="J138" s="208">
        <f>ROUND(I138*H138,0)</f>
        <v>0</v>
      </c>
      <c r="K138" s="204" t="s">
        <v>1</v>
      </c>
      <c r="L138" s="209"/>
      <c r="M138" s="210" t="s">
        <v>1</v>
      </c>
      <c r="N138" s="211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147</v>
      </c>
      <c r="AT138" s="183" t="s">
        <v>143</v>
      </c>
      <c r="AU138" s="183" t="s">
        <v>85</v>
      </c>
      <c r="AY138" s="18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94</v>
      </c>
      <c r="BM138" s="183" t="s">
        <v>312</v>
      </c>
    </row>
    <row r="139" s="2" customFormat="1" ht="16.5" customHeight="1">
      <c r="A139" s="37"/>
      <c r="B139" s="171"/>
      <c r="C139" s="202" t="s">
        <v>156</v>
      </c>
      <c r="D139" s="202" t="s">
        <v>143</v>
      </c>
      <c r="E139" s="203" t="s">
        <v>536</v>
      </c>
      <c r="F139" s="204" t="s">
        <v>537</v>
      </c>
      <c r="G139" s="205" t="s">
        <v>280</v>
      </c>
      <c r="H139" s="206">
        <v>1</v>
      </c>
      <c r="I139" s="207"/>
      <c r="J139" s="208">
        <f>ROUND(I139*H139,0)</f>
        <v>0</v>
      </c>
      <c r="K139" s="204" t="s">
        <v>1</v>
      </c>
      <c r="L139" s="209"/>
      <c r="M139" s="210" t="s">
        <v>1</v>
      </c>
      <c r="N139" s="211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147</v>
      </c>
      <c r="AT139" s="183" t="s">
        <v>143</v>
      </c>
      <c r="AU139" s="183" t="s">
        <v>85</v>
      </c>
      <c r="AY139" s="18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94</v>
      </c>
      <c r="BM139" s="183" t="s">
        <v>91</v>
      </c>
    </row>
    <row r="140" s="2" customFormat="1" ht="16.5" customHeight="1">
      <c r="A140" s="37"/>
      <c r="B140" s="171"/>
      <c r="C140" s="202" t="s">
        <v>223</v>
      </c>
      <c r="D140" s="202" t="s">
        <v>143</v>
      </c>
      <c r="E140" s="203" t="s">
        <v>538</v>
      </c>
      <c r="F140" s="204" t="s">
        <v>539</v>
      </c>
      <c r="G140" s="205" t="s">
        <v>280</v>
      </c>
      <c r="H140" s="206">
        <v>1</v>
      </c>
      <c r="I140" s="207"/>
      <c r="J140" s="208">
        <f>ROUND(I140*H140,0)</f>
        <v>0</v>
      </c>
      <c r="K140" s="204" t="s">
        <v>1</v>
      </c>
      <c r="L140" s="209"/>
      <c r="M140" s="210" t="s">
        <v>1</v>
      </c>
      <c r="N140" s="211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147</v>
      </c>
      <c r="AT140" s="183" t="s">
        <v>143</v>
      </c>
      <c r="AU140" s="183" t="s">
        <v>85</v>
      </c>
      <c r="AY140" s="18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94</v>
      </c>
      <c r="BM140" s="183" t="s">
        <v>317</v>
      </c>
    </row>
    <row r="141" s="2" customFormat="1" ht="16.5" customHeight="1">
      <c r="A141" s="37"/>
      <c r="B141" s="171"/>
      <c r="C141" s="202" t="s">
        <v>230</v>
      </c>
      <c r="D141" s="202" t="s">
        <v>143</v>
      </c>
      <c r="E141" s="203" t="s">
        <v>540</v>
      </c>
      <c r="F141" s="204" t="s">
        <v>541</v>
      </c>
      <c r="G141" s="205" t="s">
        <v>280</v>
      </c>
      <c r="H141" s="206">
        <v>4</v>
      </c>
      <c r="I141" s="207"/>
      <c r="J141" s="208">
        <f>ROUND(I141*H141,0)</f>
        <v>0</v>
      </c>
      <c r="K141" s="204" t="s">
        <v>1</v>
      </c>
      <c r="L141" s="209"/>
      <c r="M141" s="210" t="s">
        <v>1</v>
      </c>
      <c r="N141" s="211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147</v>
      </c>
      <c r="AT141" s="183" t="s">
        <v>143</v>
      </c>
      <c r="AU141" s="183" t="s">
        <v>85</v>
      </c>
      <c r="AY141" s="18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94</v>
      </c>
      <c r="BM141" s="183" t="s">
        <v>320</v>
      </c>
    </row>
    <row r="142" s="2" customFormat="1" ht="16.5" customHeight="1">
      <c r="A142" s="37"/>
      <c r="B142" s="171"/>
      <c r="C142" s="202" t="s">
        <v>234</v>
      </c>
      <c r="D142" s="202" t="s">
        <v>143</v>
      </c>
      <c r="E142" s="203" t="s">
        <v>542</v>
      </c>
      <c r="F142" s="204" t="s">
        <v>543</v>
      </c>
      <c r="G142" s="205" t="s">
        <v>280</v>
      </c>
      <c r="H142" s="206">
        <v>4</v>
      </c>
      <c r="I142" s="207"/>
      <c r="J142" s="208">
        <f>ROUND(I142*H142,0)</f>
        <v>0</v>
      </c>
      <c r="K142" s="204" t="s">
        <v>1</v>
      </c>
      <c r="L142" s="209"/>
      <c r="M142" s="210" t="s">
        <v>1</v>
      </c>
      <c r="N142" s="211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147</v>
      </c>
      <c r="AT142" s="183" t="s">
        <v>143</v>
      </c>
      <c r="AU142" s="183" t="s">
        <v>85</v>
      </c>
      <c r="AY142" s="18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94</v>
      </c>
      <c r="BM142" s="183" t="s">
        <v>324</v>
      </c>
    </row>
    <row r="143" s="2" customFormat="1" ht="16.5" customHeight="1">
      <c r="A143" s="37"/>
      <c r="B143" s="171"/>
      <c r="C143" s="202" t="s">
        <v>241</v>
      </c>
      <c r="D143" s="202" t="s">
        <v>143</v>
      </c>
      <c r="E143" s="203" t="s">
        <v>544</v>
      </c>
      <c r="F143" s="204" t="s">
        <v>545</v>
      </c>
      <c r="G143" s="205" t="s">
        <v>280</v>
      </c>
      <c r="H143" s="206">
        <v>36</v>
      </c>
      <c r="I143" s="207"/>
      <c r="J143" s="208">
        <f>ROUND(I143*H143,0)</f>
        <v>0</v>
      </c>
      <c r="K143" s="204" t="s">
        <v>1</v>
      </c>
      <c r="L143" s="209"/>
      <c r="M143" s="210" t="s">
        <v>1</v>
      </c>
      <c r="N143" s="211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147</v>
      </c>
      <c r="AT143" s="183" t="s">
        <v>143</v>
      </c>
      <c r="AU143" s="183" t="s">
        <v>85</v>
      </c>
      <c r="AY143" s="18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94</v>
      </c>
      <c r="BM143" s="183" t="s">
        <v>327</v>
      </c>
    </row>
    <row r="144" s="2" customFormat="1" ht="76.35" customHeight="1">
      <c r="A144" s="37"/>
      <c r="B144" s="171"/>
      <c r="C144" s="202" t="s">
        <v>7</v>
      </c>
      <c r="D144" s="202" t="s">
        <v>143</v>
      </c>
      <c r="E144" s="203" t="s">
        <v>546</v>
      </c>
      <c r="F144" s="204" t="s">
        <v>547</v>
      </c>
      <c r="G144" s="205" t="s">
        <v>280</v>
      </c>
      <c r="H144" s="206">
        <v>36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147</v>
      </c>
      <c r="AT144" s="183" t="s">
        <v>143</v>
      </c>
      <c r="AU144" s="183" t="s">
        <v>85</v>
      </c>
      <c r="AY144" s="18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94</v>
      </c>
      <c r="BM144" s="183" t="s">
        <v>331</v>
      </c>
    </row>
    <row r="145" s="2" customFormat="1" ht="66.75" customHeight="1">
      <c r="A145" s="37"/>
      <c r="B145" s="171"/>
      <c r="C145" s="202" t="s">
        <v>300</v>
      </c>
      <c r="D145" s="202" t="s">
        <v>143</v>
      </c>
      <c r="E145" s="203" t="s">
        <v>548</v>
      </c>
      <c r="F145" s="204" t="s">
        <v>549</v>
      </c>
      <c r="G145" s="205" t="s">
        <v>280</v>
      </c>
      <c r="H145" s="206">
        <v>36</v>
      </c>
      <c r="I145" s="207"/>
      <c r="J145" s="208">
        <f>ROUND(I145*H145,0)</f>
        <v>0</v>
      </c>
      <c r="K145" s="204" t="s">
        <v>1</v>
      </c>
      <c r="L145" s="209"/>
      <c r="M145" s="210" t="s">
        <v>1</v>
      </c>
      <c r="N145" s="211" t="s">
        <v>43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147</v>
      </c>
      <c r="AT145" s="183" t="s">
        <v>143</v>
      </c>
      <c r="AU145" s="183" t="s">
        <v>85</v>
      </c>
      <c r="AY145" s="18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94</v>
      </c>
      <c r="BM145" s="183" t="s">
        <v>334</v>
      </c>
    </row>
    <row r="146" s="2" customFormat="1" ht="16.5" customHeight="1">
      <c r="A146" s="37"/>
      <c r="B146" s="171"/>
      <c r="C146" s="202" t="s">
        <v>321</v>
      </c>
      <c r="D146" s="202" t="s">
        <v>143</v>
      </c>
      <c r="E146" s="203" t="s">
        <v>550</v>
      </c>
      <c r="F146" s="204" t="s">
        <v>551</v>
      </c>
      <c r="G146" s="205" t="s">
        <v>280</v>
      </c>
      <c r="H146" s="206">
        <v>36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147</v>
      </c>
      <c r="AT146" s="183" t="s">
        <v>143</v>
      </c>
      <c r="AU146" s="183" t="s">
        <v>85</v>
      </c>
      <c r="AY146" s="18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94</v>
      </c>
      <c r="BM146" s="183" t="s">
        <v>338</v>
      </c>
    </row>
    <row r="147" s="2" customFormat="1" ht="16.5" customHeight="1">
      <c r="A147" s="37"/>
      <c r="B147" s="171"/>
      <c r="C147" s="202" t="s">
        <v>303</v>
      </c>
      <c r="D147" s="202" t="s">
        <v>143</v>
      </c>
      <c r="E147" s="203" t="s">
        <v>552</v>
      </c>
      <c r="F147" s="204" t="s">
        <v>553</v>
      </c>
      <c r="G147" s="205" t="s">
        <v>280</v>
      </c>
      <c r="H147" s="206">
        <v>36</v>
      </c>
      <c r="I147" s="207"/>
      <c r="J147" s="208">
        <f>ROUND(I147*H147,0)</f>
        <v>0</v>
      </c>
      <c r="K147" s="204" t="s">
        <v>1</v>
      </c>
      <c r="L147" s="209"/>
      <c r="M147" s="210" t="s">
        <v>1</v>
      </c>
      <c r="N147" s="211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147</v>
      </c>
      <c r="AT147" s="183" t="s">
        <v>143</v>
      </c>
      <c r="AU147" s="183" t="s">
        <v>85</v>
      </c>
      <c r="AY147" s="18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94</v>
      </c>
      <c r="BM147" s="183" t="s">
        <v>341</v>
      </c>
    </row>
    <row r="148" s="2" customFormat="1" ht="16.5" customHeight="1">
      <c r="A148" s="37"/>
      <c r="B148" s="171"/>
      <c r="C148" s="202" t="s">
        <v>328</v>
      </c>
      <c r="D148" s="202" t="s">
        <v>143</v>
      </c>
      <c r="E148" s="203" t="s">
        <v>554</v>
      </c>
      <c r="F148" s="204" t="s">
        <v>555</v>
      </c>
      <c r="G148" s="205" t="s">
        <v>280</v>
      </c>
      <c r="H148" s="206">
        <v>36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147</v>
      </c>
      <c r="AT148" s="183" t="s">
        <v>143</v>
      </c>
      <c r="AU148" s="183" t="s">
        <v>85</v>
      </c>
      <c r="AY148" s="18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94</v>
      </c>
      <c r="BM148" s="183" t="s">
        <v>345</v>
      </c>
    </row>
    <row r="149" s="2" customFormat="1" ht="16.5" customHeight="1">
      <c r="A149" s="37"/>
      <c r="B149" s="171"/>
      <c r="C149" s="202" t="s">
        <v>306</v>
      </c>
      <c r="D149" s="202" t="s">
        <v>143</v>
      </c>
      <c r="E149" s="203" t="s">
        <v>556</v>
      </c>
      <c r="F149" s="204" t="s">
        <v>557</v>
      </c>
      <c r="G149" s="205" t="s">
        <v>280</v>
      </c>
      <c r="H149" s="206">
        <v>1</v>
      </c>
      <c r="I149" s="207"/>
      <c r="J149" s="208">
        <f>ROUND(I149*H149,0)</f>
        <v>0</v>
      </c>
      <c r="K149" s="204" t="s">
        <v>1</v>
      </c>
      <c r="L149" s="209"/>
      <c r="M149" s="210" t="s">
        <v>1</v>
      </c>
      <c r="N149" s="211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147</v>
      </c>
      <c r="AT149" s="183" t="s">
        <v>143</v>
      </c>
      <c r="AU149" s="183" t="s">
        <v>85</v>
      </c>
      <c r="AY149" s="18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94</v>
      </c>
      <c r="BM149" s="183" t="s">
        <v>348</v>
      </c>
    </row>
    <row r="150" s="2" customFormat="1" ht="16.5" customHeight="1">
      <c r="A150" s="37"/>
      <c r="B150" s="171"/>
      <c r="C150" s="202" t="s">
        <v>335</v>
      </c>
      <c r="D150" s="202" t="s">
        <v>143</v>
      </c>
      <c r="E150" s="203" t="s">
        <v>558</v>
      </c>
      <c r="F150" s="204" t="s">
        <v>559</v>
      </c>
      <c r="G150" s="205" t="s">
        <v>280</v>
      </c>
      <c r="H150" s="206">
        <v>7</v>
      </c>
      <c r="I150" s="207"/>
      <c r="J150" s="208">
        <f>ROUND(I150*H150,0)</f>
        <v>0</v>
      </c>
      <c r="K150" s="204" t="s">
        <v>1</v>
      </c>
      <c r="L150" s="209"/>
      <c r="M150" s="210" t="s">
        <v>1</v>
      </c>
      <c r="N150" s="211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147</v>
      </c>
      <c r="AT150" s="183" t="s">
        <v>143</v>
      </c>
      <c r="AU150" s="183" t="s">
        <v>85</v>
      </c>
      <c r="AY150" s="18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94</v>
      </c>
      <c r="BM150" s="183" t="s">
        <v>352</v>
      </c>
    </row>
    <row r="151" s="2" customFormat="1" ht="16.5" customHeight="1">
      <c r="A151" s="37"/>
      <c r="B151" s="171"/>
      <c r="C151" s="202" t="s">
        <v>309</v>
      </c>
      <c r="D151" s="202" t="s">
        <v>143</v>
      </c>
      <c r="E151" s="203" t="s">
        <v>560</v>
      </c>
      <c r="F151" s="204" t="s">
        <v>561</v>
      </c>
      <c r="G151" s="205" t="s">
        <v>280</v>
      </c>
      <c r="H151" s="206">
        <v>12</v>
      </c>
      <c r="I151" s="207"/>
      <c r="J151" s="208">
        <f>ROUND(I151*H151,0)</f>
        <v>0</v>
      </c>
      <c r="K151" s="204" t="s">
        <v>1</v>
      </c>
      <c r="L151" s="209"/>
      <c r="M151" s="210" t="s">
        <v>1</v>
      </c>
      <c r="N151" s="211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147</v>
      </c>
      <c r="AT151" s="183" t="s">
        <v>143</v>
      </c>
      <c r="AU151" s="183" t="s">
        <v>85</v>
      </c>
      <c r="AY151" s="18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94</v>
      </c>
      <c r="BM151" s="183" t="s">
        <v>442</v>
      </c>
    </row>
    <row r="152" s="2" customFormat="1" ht="16.5" customHeight="1">
      <c r="A152" s="37"/>
      <c r="B152" s="171"/>
      <c r="C152" s="202" t="s">
        <v>342</v>
      </c>
      <c r="D152" s="202" t="s">
        <v>143</v>
      </c>
      <c r="E152" s="203" t="s">
        <v>562</v>
      </c>
      <c r="F152" s="204" t="s">
        <v>563</v>
      </c>
      <c r="G152" s="205" t="s">
        <v>280</v>
      </c>
      <c r="H152" s="206">
        <v>1</v>
      </c>
      <c r="I152" s="207"/>
      <c r="J152" s="208">
        <f>ROUND(I152*H152,0)</f>
        <v>0</v>
      </c>
      <c r="K152" s="204" t="s">
        <v>1</v>
      </c>
      <c r="L152" s="209"/>
      <c r="M152" s="210" t="s">
        <v>1</v>
      </c>
      <c r="N152" s="211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147</v>
      </c>
      <c r="AT152" s="183" t="s">
        <v>143</v>
      </c>
      <c r="AU152" s="183" t="s">
        <v>85</v>
      </c>
      <c r="AY152" s="18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94</v>
      </c>
      <c r="BM152" s="183" t="s">
        <v>357</v>
      </c>
    </row>
    <row r="153" s="2" customFormat="1" ht="16.5" customHeight="1">
      <c r="A153" s="37"/>
      <c r="B153" s="171"/>
      <c r="C153" s="202" t="s">
        <v>312</v>
      </c>
      <c r="D153" s="202" t="s">
        <v>143</v>
      </c>
      <c r="E153" s="203" t="s">
        <v>564</v>
      </c>
      <c r="F153" s="204" t="s">
        <v>565</v>
      </c>
      <c r="G153" s="205" t="s">
        <v>280</v>
      </c>
      <c r="H153" s="206">
        <v>1</v>
      </c>
      <c r="I153" s="207"/>
      <c r="J153" s="208">
        <f>ROUND(I153*H153,0)</f>
        <v>0</v>
      </c>
      <c r="K153" s="204" t="s">
        <v>1</v>
      </c>
      <c r="L153" s="209"/>
      <c r="M153" s="210" t="s">
        <v>1</v>
      </c>
      <c r="N153" s="211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147</v>
      </c>
      <c r="AT153" s="183" t="s">
        <v>143</v>
      </c>
      <c r="AU153" s="183" t="s">
        <v>85</v>
      </c>
      <c r="AY153" s="18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94</v>
      </c>
      <c r="BM153" s="183" t="s">
        <v>361</v>
      </c>
    </row>
    <row r="154" s="2" customFormat="1" ht="16.5" customHeight="1">
      <c r="A154" s="37"/>
      <c r="B154" s="171"/>
      <c r="C154" s="202" t="s">
        <v>88</v>
      </c>
      <c r="D154" s="202" t="s">
        <v>143</v>
      </c>
      <c r="E154" s="203" t="s">
        <v>566</v>
      </c>
      <c r="F154" s="204" t="s">
        <v>567</v>
      </c>
      <c r="G154" s="205" t="s">
        <v>280</v>
      </c>
      <c r="H154" s="206">
        <v>90</v>
      </c>
      <c r="I154" s="207"/>
      <c r="J154" s="208">
        <f>ROUND(I154*H154,0)</f>
        <v>0</v>
      </c>
      <c r="K154" s="204" t="s">
        <v>1</v>
      </c>
      <c r="L154" s="209"/>
      <c r="M154" s="210" t="s">
        <v>1</v>
      </c>
      <c r="N154" s="211" t="s">
        <v>43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147</v>
      </c>
      <c r="AT154" s="183" t="s">
        <v>143</v>
      </c>
      <c r="AU154" s="183" t="s">
        <v>85</v>
      </c>
      <c r="AY154" s="18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85</v>
      </c>
      <c r="BK154" s="184">
        <f>ROUND(I154*H154,0)</f>
        <v>0</v>
      </c>
      <c r="BL154" s="18" t="s">
        <v>94</v>
      </c>
      <c r="BM154" s="183" t="s">
        <v>364</v>
      </c>
    </row>
    <row r="155" s="2" customFormat="1" ht="24.15" customHeight="1">
      <c r="A155" s="37"/>
      <c r="B155" s="171"/>
      <c r="C155" s="202" t="s">
        <v>91</v>
      </c>
      <c r="D155" s="202" t="s">
        <v>143</v>
      </c>
      <c r="E155" s="203" t="s">
        <v>568</v>
      </c>
      <c r="F155" s="204" t="s">
        <v>569</v>
      </c>
      <c r="G155" s="205" t="s">
        <v>280</v>
      </c>
      <c r="H155" s="206">
        <v>180</v>
      </c>
      <c r="I155" s="207"/>
      <c r="J155" s="208">
        <f>ROUND(I155*H155,0)</f>
        <v>0</v>
      </c>
      <c r="K155" s="204" t="s">
        <v>1</v>
      </c>
      <c r="L155" s="209"/>
      <c r="M155" s="210" t="s">
        <v>1</v>
      </c>
      <c r="N155" s="211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147</v>
      </c>
      <c r="AT155" s="183" t="s">
        <v>143</v>
      </c>
      <c r="AU155" s="183" t="s">
        <v>85</v>
      </c>
      <c r="AY155" s="18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94</v>
      </c>
      <c r="BM155" s="183" t="s">
        <v>263</v>
      </c>
    </row>
    <row r="156" s="2" customFormat="1" ht="16.5" customHeight="1">
      <c r="A156" s="37"/>
      <c r="B156" s="171"/>
      <c r="C156" s="172" t="s">
        <v>358</v>
      </c>
      <c r="D156" s="172" t="s">
        <v>132</v>
      </c>
      <c r="E156" s="173" t="s">
        <v>570</v>
      </c>
      <c r="F156" s="174" t="s">
        <v>527</v>
      </c>
      <c r="G156" s="175" t="s">
        <v>280</v>
      </c>
      <c r="H156" s="176">
        <v>2</v>
      </c>
      <c r="I156" s="177"/>
      <c r="J156" s="178">
        <f>ROUND(I156*H156,0)</f>
        <v>0</v>
      </c>
      <c r="K156" s="174" t="s">
        <v>1</v>
      </c>
      <c r="L156" s="38"/>
      <c r="M156" s="179" t="s">
        <v>1</v>
      </c>
      <c r="N156" s="180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94</v>
      </c>
      <c r="AT156" s="183" t="s">
        <v>132</v>
      </c>
      <c r="AU156" s="183" t="s">
        <v>85</v>
      </c>
      <c r="AY156" s="18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94</v>
      </c>
      <c r="BM156" s="183" t="s">
        <v>571</v>
      </c>
    </row>
    <row r="157" s="2" customFormat="1" ht="16.5" customHeight="1">
      <c r="A157" s="37"/>
      <c r="B157" s="171"/>
      <c r="C157" s="172" t="s">
        <v>317</v>
      </c>
      <c r="D157" s="172" t="s">
        <v>132</v>
      </c>
      <c r="E157" s="173" t="s">
        <v>572</v>
      </c>
      <c r="F157" s="174" t="s">
        <v>529</v>
      </c>
      <c r="G157" s="175" t="s">
        <v>280</v>
      </c>
      <c r="H157" s="176">
        <v>1</v>
      </c>
      <c r="I157" s="177"/>
      <c r="J157" s="178">
        <f>ROUND(I157*H157,0)</f>
        <v>0</v>
      </c>
      <c r="K157" s="174" t="s">
        <v>1</v>
      </c>
      <c r="L157" s="38"/>
      <c r="M157" s="179" t="s">
        <v>1</v>
      </c>
      <c r="N157" s="180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94</v>
      </c>
      <c r="AT157" s="183" t="s">
        <v>132</v>
      </c>
      <c r="AU157" s="183" t="s">
        <v>85</v>
      </c>
      <c r="AY157" s="18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94</v>
      </c>
      <c r="BM157" s="183" t="s">
        <v>573</v>
      </c>
    </row>
    <row r="158" s="2" customFormat="1" ht="24.15" customHeight="1">
      <c r="A158" s="37"/>
      <c r="B158" s="171"/>
      <c r="C158" s="172" t="s">
        <v>365</v>
      </c>
      <c r="D158" s="172" t="s">
        <v>132</v>
      </c>
      <c r="E158" s="173" t="s">
        <v>574</v>
      </c>
      <c r="F158" s="174" t="s">
        <v>531</v>
      </c>
      <c r="G158" s="175" t="s">
        <v>280</v>
      </c>
      <c r="H158" s="176">
        <v>1</v>
      </c>
      <c r="I158" s="177"/>
      <c r="J158" s="178">
        <f>ROUND(I158*H158,0)</f>
        <v>0</v>
      </c>
      <c r="K158" s="174" t="s">
        <v>1</v>
      </c>
      <c r="L158" s="38"/>
      <c r="M158" s="179" t="s">
        <v>1</v>
      </c>
      <c r="N158" s="180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94</v>
      </c>
      <c r="AT158" s="183" t="s">
        <v>132</v>
      </c>
      <c r="AU158" s="183" t="s">
        <v>85</v>
      </c>
      <c r="AY158" s="18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94</v>
      </c>
      <c r="BM158" s="183" t="s">
        <v>575</v>
      </c>
    </row>
    <row r="159" s="2" customFormat="1" ht="16.5" customHeight="1">
      <c r="A159" s="37"/>
      <c r="B159" s="171"/>
      <c r="C159" s="172" t="s">
        <v>320</v>
      </c>
      <c r="D159" s="172" t="s">
        <v>132</v>
      </c>
      <c r="E159" s="173" t="s">
        <v>576</v>
      </c>
      <c r="F159" s="174" t="s">
        <v>535</v>
      </c>
      <c r="G159" s="175" t="s">
        <v>280</v>
      </c>
      <c r="H159" s="176">
        <v>3</v>
      </c>
      <c r="I159" s="177"/>
      <c r="J159" s="178">
        <f>ROUND(I159*H159,0)</f>
        <v>0</v>
      </c>
      <c r="K159" s="174" t="s">
        <v>1</v>
      </c>
      <c r="L159" s="38"/>
      <c r="M159" s="179" t="s">
        <v>1</v>
      </c>
      <c r="N159" s="180" t="s">
        <v>43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94</v>
      </c>
      <c r="AT159" s="183" t="s">
        <v>132</v>
      </c>
      <c r="AU159" s="183" t="s">
        <v>85</v>
      </c>
      <c r="AY159" s="18" t="s">
        <v>129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85</v>
      </c>
      <c r="BK159" s="184">
        <f>ROUND(I159*H159,0)</f>
        <v>0</v>
      </c>
      <c r="BL159" s="18" t="s">
        <v>94</v>
      </c>
      <c r="BM159" s="183" t="s">
        <v>577</v>
      </c>
    </row>
    <row r="160" s="2" customFormat="1" ht="16.5" customHeight="1">
      <c r="A160" s="37"/>
      <c r="B160" s="171"/>
      <c r="C160" s="172" t="s">
        <v>371</v>
      </c>
      <c r="D160" s="172" t="s">
        <v>132</v>
      </c>
      <c r="E160" s="173" t="s">
        <v>578</v>
      </c>
      <c r="F160" s="174" t="s">
        <v>537</v>
      </c>
      <c r="G160" s="175" t="s">
        <v>280</v>
      </c>
      <c r="H160" s="176">
        <v>1</v>
      </c>
      <c r="I160" s="177"/>
      <c r="J160" s="178">
        <f>ROUND(I160*H160,0)</f>
        <v>0</v>
      </c>
      <c r="K160" s="174" t="s">
        <v>1</v>
      </c>
      <c r="L160" s="38"/>
      <c r="M160" s="179" t="s">
        <v>1</v>
      </c>
      <c r="N160" s="180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94</v>
      </c>
      <c r="AT160" s="183" t="s">
        <v>132</v>
      </c>
      <c r="AU160" s="183" t="s">
        <v>85</v>
      </c>
      <c r="AY160" s="18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94</v>
      </c>
      <c r="BM160" s="183" t="s">
        <v>579</v>
      </c>
    </row>
    <row r="161" s="2" customFormat="1" ht="16.5" customHeight="1">
      <c r="A161" s="37"/>
      <c r="B161" s="171"/>
      <c r="C161" s="172" t="s">
        <v>324</v>
      </c>
      <c r="D161" s="172" t="s">
        <v>132</v>
      </c>
      <c r="E161" s="173" t="s">
        <v>580</v>
      </c>
      <c r="F161" s="174" t="s">
        <v>539</v>
      </c>
      <c r="G161" s="175" t="s">
        <v>280</v>
      </c>
      <c r="H161" s="176">
        <v>1</v>
      </c>
      <c r="I161" s="177"/>
      <c r="J161" s="178">
        <f>ROUND(I161*H161,0)</f>
        <v>0</v>
      </c>
      <c r="K161" s="174" t="s">
        <v>1</v>
      </c>
      <c r="L161" s="38"/>
      <c r="M161" s="179" t="s">
        <v>1</v>
      </c>
      <c r="N161" s="180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94</v>
      </c>
      <c r="AT161" s="183" t="s">
        <v>132</v>
      </c>
      <c r="AU161" s="183" t="s">
        <v>85</v>
      </c>
      <c r="AY161" s="18" t="s">
        <v>129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94</v>
      </c>
      <c r="BM161" s="183" t="s">
        <v>581</v>
      </c>
    </row>
    <row r="162" s="2" customFormat="1" ht="16.5" customHeight="1">
      <c r="A162" s="37"/>
      <c r="B162" s="171"/>
      <c r="C162" s="172" t="s">
        <v>378</v>
      </c>
      <c r="D162" s="172" t="s">
        <v>132</v>
      </c>
      <c r="E162" s="173" t="s">
        <v>582</v>
      </c>
      <c r="F162" s="174" t="s">
        <v>541</v>
      </c>
      <c r="G162" s="175" t="s">
        <v>280</v>
      </c>
      <c r="H162" s="176">
        <v>4</v>
      </c>
      <c r="I162" s="177"/>
      <c r="J162" s="178">
        <f>ROUND(I162*H162,0)</f>
        <v>0</v>
      </c>
      <c r="K162" s="174" t="s">
        <v>1</v>
      </c>
      <c r="L162" s="38"/>
      <c r="M162" s="179" t="s">
        <v>1</v>
      </c>
      <c r="N162" s="180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94</v>
      </c>
      <c r="AT162" s="183" t="s">
        <v>132</v>
      </c>
      <c r="AU162" s="183" t="s">
        <v>85</v>
      </c>
      <c r="AY162" s="18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94</v>
      </c>
      <c r="BM162" s="183" t="s">
        <v>583</v>
      </c>
    </row>
    <row r="163" s="2" customFormat="1" ht="16.5" customHeight="1">
      <c r="A163" s="37"/>
      <c r="B163" s="171"/>
      <c r="C163" s="172" t="s">
        <v>327</v>
      </c>
      <c r="D163" s="172" t="s">
        <v>132</v>
      </c>
      <c r="E163" s="173" t="s">
        <v>584</v>
      </c>
      <c r="F163" s="174" t="s">
        <v>543</v>
      </c>
      <c r="G163" s="175" t="s">
        <v>280</v>
      </c>
      <c r="H163" s="176">
        <v>4</v>
      </c>
      <c r="I163" s="177"/>
      <c r="J163" s="178">
        <f>ROUND(I163*H163,0)</f>
        <v>0</v>
      </c>
      <c r="K163" s="174" t="s">
        <v>1</v>
      </c>
      <c r="L163" s="38"/>
      <c r="M163" s="179" t="s">
        <v>1</v>
      </c>
      <c r="N163" s="180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94</v>
      </c>
      <c r="AT163" s="183" t="s">
        <v>132</v>
      </c>
      <c r="AU163" s="183" t="s">
        <v>85</v>
      </c>
      <c r="AY163" s="18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94</v>
      </c>
      <c r="BM163" s="183" t="s">
        <v>585</v>
      </c>
    </row>
    <row r="164" s="2" customFormat="1" ht="16.5" customHeight="1">
      <c r="A164" s="37"/>
      <c r="B164" s="171"/>
      <c r="C164" s="172" t="s">
        <v>385</v>
      </c>
      <c r="D164" s="172" t="s">
        <v>132</v>
      </c>
      <c r="E164" s="173" t="s">
        <v>586</v>
      </c>
      <c r="F164" s="174" t="s">
        <v>545</v>
      </c>
      <c r="G164" s="175" t="s">
        <v>280</v>
      </c>
      <c r="H164" s="176">
        <v>36</v>
      </c>
      <c r="I164" s="177"/>
      <c r="J164" s="178">
        <f>ROUND(I164*H164,0)</f>
        <v>0</v>
      </c>
      <c r="K164" s="174" t="s">
        <v>1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94</v>
      </c>
      <c r="AT164" s="183" t="s">
        <v>132</v>
      </c>
      <c r="AU164" s="183" t="s">
        <v>85</v>
      </c>
      <c r="AY164" s="18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94</v>
      </c>
      <c r="BM164" s="183" t="s">
        <v>587</v>
      </c>
    </row>
    <row r="165" s="2" customFormat="1" ht="76.35" customHeight="1">
      <c r="A165" s="37"/>
      <c r="B165" s="171"/>
      <c r="C165" s="172" t="s">
        <v>331</v>
      </c>
      <c r="D165" s="172" t="s">
        <v>132</v>
      </c>
      <c r="E165" s="173" t="s">
        <v>588</v>
      </c>
      <c r="F165" s="174" t="s">
        <v>547</v>
      </c>
      <c r="G165" s="175" t="s">
        <v>280</v>
      </c>
      <c r="H165" s="176">
        <v>36</v>
      </c>
      <c r="I165" s="177"/>
      <c r="J165" s="178">
        <f>ROUND(I165*H165,0)</f>
        <v>0</v>
      </c>
      <c r="K165" s="174" t="s">
        <v>1</v>
      </c>
      <c r="L165" s="38"/>
      <c r="M165" s="179" t="s">
        <v>1</v>
      </c>
      <c r="N165" s="180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94</v>
      </c>
      <c r="AT165" s="183" t="s">
        <v>132</v>
      </c>
      <c r="AU165" s="183" t="s">
        <v>85</v>
      </c>
      <c r="AY165" s="18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94</v>
      </c>
      <c r="BM165" s="183" t="s">
        <v>589</v>
      </c>
    </row>
    <row r="166" s="2" customFormat="1" ht="66.75" customHeight="1">
      <c r="A166" s="37"/>
      <c r="B166" s="171"/>
      <c r="C166" s="172" t="s">
        <v>392</v>
      </c>
      <c r="D166" s="172" t="s">
        <v>132</v>
      </c>
      <c r="E166" s="173" t="s">
        <v>590</v>
      </c>
      <c r="F166" s="174" t="s">
        <v>549</v>
      </c>
      <c r="G166" s="175" t="s">
        <v>280</v>
      </c>
      <c r="H166" s="176">
        <v>36</v>
      </c>
      <c r="I166" s="177"/>
      <c r="J166" s="178">
        <f>ROUND(I166*H166,0)</f>
        <v>0</v>
      </c>
      <c r="K166" s="174" t="s">
        <v>1</v>
      </c>
      <c r="L166" s="38"/>
      <c r="M166" s="179" t="s">
        <v>1</v>
      </c>
      <c r="N166" s="180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94</v>
      </c>
      <c r="AT166" s="183" t="s">
        <v>132</v>
      </c>
      <c r="AU166" s="183" t="s">
        <v>85</v>
      </c>
      <c r="AY166" s="18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94</v>
      </c>
      <c r="BM166" s="183" t="s">
        <v>591</v>
      </c>
    </row>
    <row r="167" s="2" customFormat="1" ht="16.5" customHeight="1">
      <c r="A167" s="37"/>
      <c r="B167" s="171"/>
      <c r="C167" s="172" t="s">
        <v>334</v>
      </c>
      <c r="D167" s="172" t="s">
        <v>132</v>
      </c>
      <c r="E167" s="173" t="s">
        <v>592</v>
      </c>
      <c r="F167" s="174" t="s">
        <v>557</v>
      </c>
      <c r="G167" s="175" t="s">
        <v>280</v>
      </c>
      <c r="H167" s="176">
        <v>1</v>
      </c>
      <c r="I167" s="177"/>
      <c r="J167" s="178">
        <f>ROUND(I167*H167,0)</f>
        <v>0</v>
      </c>
      <c r="K167" s="174" t="s">
        <v>1</v>
      </c>
      <c r="L167" s="38"/>
      <c r="M167" s="179" t="s">
        <v>1</v>
      </c>
      <c r="N167" s="180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94</v>
      </c>
      <c r="AT167" s="183" t="s">
        <v>132</v>
      </c>
      <c r="AU167" s="183" t="s">
        <v>85</v>
      </c>
      <c r="AY167" s="18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94</v>
      </c>
      <c r="BM167" s="183" t="s">
        <v>593</v>
      </c>
    </row>
    <row r="168" s="2" customFormat="1" ht="16.5" customHeight="1">
      <c r="A168" s="37"/>
      <c r="B168" s="171"/>
      <c r="C168" s="172" t="s">
        <v>400</v>
      </c>
      <c r="D168" s="172" t="s">
        <v>132</v>
      </c>
      <c r="E168" s="173" t="s">
        <v>594</v>
      </c>
      <c r="F168" s="174" t="s">
        <v>559</v>
      </c>
      <c r="G168" s="175" t="s">
        <v>280</v>
      </c>
      <c r="H168" s="176">
        <v>7</v>
      </c>
      <c r="I168" s="177"/>
      <c r="J168" s="178">
        <f>ROUND(I168*H168,0)</f>
        <v>0</v>
      </c>
      <c r="K168" s="174" t="s">
        <v>1</v>
      </c>
      <c r="L168" s="38"/>
      <c r="M168" s="179" t="s">
        <v>1</v>
      </c>
      <c r="N168" s="180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94</v>
      </c>
      <c r="AT168" s="183" t="s">
        <v>132</v>
      </c>
      <c r="AU168" s="183" t="s">
        <v>85</v>
      </c>
      <c r="AY168" s="18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94</v>
      </c>
      <c r="BM168" s="183" t="s">
        <v>595</v>
      </c>
    </row>
    <row r="169" s="2" customFormat="1" ht="16.5" customHeight="1">
      <c r="A169" s="37"/>
      <c r="B169" s="171"/>
      <c r="C169" s="172" t="s">
        <v>338</v>
      </c>
      <c r="D169" s="172" t="s">
        <v>132</v>
      </c>
      <c r="E169" s="173" t="s">
        <v>596</v>
      </c>
      <c r="F169" s="174" t="s">
        <v>561</v>
      </c>
      <c r="G169" s="175" t="s">
        <v>280</v>
      </c>
      <c r="H169" s="176">
        <v>12</v>
      </c>
      <c r="I169" s="177"/>
      <c r="J169" s="178">
        <f>ROUND(I169*H169,0)</f>
        <v>0</v>
      </c>
      <c r="K169" s="174" t="s">
        <v>1</v>
      </c>
      <c r="L169" s="38"/>
      <c r="M169" s="179" t="s">
        <v>1</v>
      </c>
      <c r="N169" s="180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94</v>
      </c>
      <c r="AT169" s="183" t="s">
        <v>132</v>
      </c>
      <c r="AU169" s="183" t="s">
        <v>85</v>
      </c>
      <c r="AY169" s="18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94</v>
      </c>
      <c r="BM169" s="183" t="s">
        <v>597</v>
      </c>
    </row>
    <row r="170" s="2" customFormat="1" ht="16.5" customHeight="1">
      <c r="A170" s="37"/>
      <c r="B170" s="171"/>
      <c r="C170" s="172" t="s">
        <v>407</v>
      </c>
      <c r="D170" s="172" t="s">
        <v>132</v>
      </c>
      <c r="E170" s="173" t="s">
        <v>598</v>
      </c>
      <c r="F170" s="174" t="s">
        <v>563</v>
      </c>
      <c r="G170" s="175" t="s">
        <v>280</v>
      </c>
      <c r="H170" s="176">
        <v>1</v>
      </c>
      <c r="I170" s="177"/>
      <c r="J170" s="178">
        <f>ROUND(I170*H170,0)</f>
        <v>0</v>
      </c>
      <c r="K170" s="174" t="s">
        <v>1</v>
      </c>
      <c r="L170" s="38"/>
      <c r="M170" s="179" t="s">
        <v>1</v>
      </c>
      <c r="N170" s="180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94</v>
      </c>
      <c r="AT170" s="183" t="s">
        <v>132</v>
      </c>
      <c r="AU170" s="183" t="s">
        <v>85</v>
      </c>
      <c r="AY170" s="18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94</v>
      </c>
      <c r="BM170" s="183" t="s">
        <v>599</v>
      </c>
    </row>
    <row r="171" s="2" customFormat="1" ht="16.5" customHeight="1">
      <c r="A171" s="37"/>
      <c r="B171" s="171"/>
      <c r="C171" s="172" t="s">
        <v>341</v>
      </c>
      <c r="D171" s="172" t="s">
        <v>132</v>
      </c>
      <c r="E171" s="173" t="s">
        <v>600</v>
      </c>
      <c r="F171" s="174" t="s">
        <v>565</v>
      </c>
      <c r="G171" s="175" t="s">
        <v>280</v>
      </c>
      <c r="H171" s="176">
        <v>1</v>
      </c>
      <c r="I171" s="177"/>
      <c r="J171" s="178">
        <f>ROUND(I171*H171,0)</f>
        <v>0</v>
      </c>
      <c r="K171" s="174" t="s">
        <v>1</v>
      </c>
      <c r="L171" s="38"/>
      <c r="M171" s="179" t="s">
        <v>1</v>
      </c>
      <c r="N171" s="180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94</v>
      </c>
      <c r="AT171" s="183" t="s">
        <v>132</v>
      </c>
      <c r="AU171" s="183" t="s">
        <v>85</v>
      </c>
      <c r="AY171" s="18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94</v>
      </c>
      <c r="BM171" s="183" t="s">
        <v>601</v>
      </c>
    </row>
    <row r="172" s="2" customFormat="1" ht="16.5" customHeight="1">
      <c r="A172" s="37"/>
      <c r="B172" s="171"/>
      <c r="C172" s="172" t="s">
        <v>414</v>
      </c>
      <c r="D172" s="172" t="s">
        <v>132</v>
      </c>
      <c r="E172" s="173" t="s">
        <v>602</v>
      </c>
      <c r="F172" s="174" t="s">
        <v>567</v>
      </c>
      <c r="G172" s="175" t="s">
        <v>280</v>
      </c>
      <c r="H172" s="176">
        <v>90</v>
      </c>
      <c r="I172" s="177"/>
      <c r="J172" s="178">
        <f>ROUND(I172*H172,0)</f>
        <v>0</v>
      </c>
      <c r="K172" s="174" t="s">
        <v>1</v>
      </c>
      <c r="L172" s="38"/>
      <c r="M172" s="179" t="s">
        <v>1</v>
      </c>
      <c r="N172" s="180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94</v>
      </c>
      <c r="AT172" s="183" t="s">
        <v>132</v>
      </c>
      <c r="AU172" s="183" t="s">
        <v>85</v>
      </c>
      <c r="AY172" s="18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94</v>
      </c>
      <c r="BM172" s="183" t="s">
        <v>603</v>
      </c>
    </row>
    <row r="173" s="2" customFormat="1" ht="24.15" customHeight="1">
      <c r="A173" s="37"/>
      <c r="B173" s="171"/>
      <c r="C173" s="172" t="s">
        <v>345</v>
      </c>
      <c r="D173" s="172" t="s">
        <v>132</v>
      </c>
      <c r="E173" s="173" t="s">
        <v>604</v>
      </c>
      <c r="F173" s="174" t="s">
        <v>569</v>
      </c>
      <c r="G173" s="175" t="s">
        <v>280</v>
      </c>
      <c r="H173" s="176">
        <v>180</v>
      </c>
      <c r="I173" s="177"/>
      <c r="J173" s="178">
        <f>ROUND(I173*H173,0)</f>
        <v>0</v>
      </c>
      <c r="K173" s="174" t="s">
        <v>1</v>
      </c>
      <c r="L173" s="38"/>
      <c r="M173" s="179" t="s">
        <v>1</v>
      </c>
      <c r="N173" s="180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94</v>
      </c>
      <c r="AT173" s="183" t="s">
        <v>132</v>
      </c>
      <c r="AU173" s="183" t="s">
        <v>85</v>
      </c>
      <c r="AY173" s="18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94</v>
      </c>
      <c r="BM173" s="183" t="s">
        <v>605</v>
      </c>
    </row>
    <row r="174" s="2" customFormat="1" ht="16.5" customHeight="1">
      <c r="A174" s="37"/>
      <c r="B174" s="171"/>
      <c r="C174" s="172" t="s">
        <v>424</v>
      </c>
      <c r="D174" s="172" t="s">
        <v>132</v>
      </c>
      <c r="E174" s="173" t="s">
        <v>606</v>
      </c>
      <c r="F174" s="174" t="s">
        <v>509</v>
      </c>
      <c r="G174" s="175" t="s">
        <v>280</v>
      </c>
      <c r="H174" s="176">
        <v>1</v>
      </c>
      <c r="I174" s="177"/>
      <c r="J174" s="178">
        <f>ROUND(I174*H174,0)</f>
        <v>0</v>
      </c>
      <c r="K174" s="174" t="s">
        <v>1</v>
      </c>
      <c r="L174" s="38"/>
      <c r="M174" s="179" t="s">
        <v>1</v>
      </c>
      <c r="N174" s="180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94</v>
      </c>
      <c r="AT174" s="183" t="s">
        <v>132</v>
      </c>
      <c r="AU174" s="183" t="s">
        <v>85</v>
      </c>
      <c r="AY174" s="18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94</v>
      </c>
      <c r="BM174" s="183" t="s">
        <v>607</v>
      </c>
    </row>
    <row r="175" s="2" customFormat="1" ht="24.15" customHeight="1">
      <c r="A175" s="37"/>
      <c r="B175" s="171"/>
      <c r="C175" s="172" t="s">
        <v>348</v>
      </c>
      <c r="D175" s="172" t="s">
        <v>132</v>
      </c>
      <c r="E175" s="173" t="s">
        <v>608</v>
      </c>
      <c r="F175" s="174" t="s">
        <v>511</v>
      </c>
      <c r="G175" s="175" t="s">
        <v>280</v>
      </c>
      <c r="H175" s="176">
        <v>1</v>
      </c>
      <c r="I175" s="177"/>
      <c r="J175" s="178">
        <f>ROUND(I175*H175,0)</f>
        <v>0</v>
      </c>
      <c r="K175" s="174" t="s">
        <v>1</v>
      </c>
      <c r="L175" s="38"/>
      <c r="M175" s="179" t="s">
        <v>1</v>
      </c>
      <c r="N175" s="180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94</v>
      </c>
      <c r="AT175" s="183" t="s">
        <v>132</v>
      </c>
      <c r="AU175" s="183" t="s">
        <v>85</v>
      </c>
      <c r="AY175" s="18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94</v>
      </c>
      <c r="BM175" s="183" t="s">
        <v>609</v>
      </c>
    </row>
    <row r="176" s="2" customFormat="1" ht="16.5" customHeight="1">
      <c r="A176" s="37"/>
      <c r="B176" s="171"/>
      <c r="C176" s="172" t="s">
        <v>431</v>
      </c>
      <c r="D176" s="172" t="s">
        <v>132</v>
      </c>
      <c r="E176" s="173" t="s">
        <v>610</v>
      </c>
      <c r="F176" s="174" t="s">
        <v>513</v>
      </c>
      <c r="G176" s="175" t="s">
        <v>280</v>
      </c>
      <c r="H176" s="176">
        <v>2</v>
      </c>
      <c r="I176" s="177"/>
      <c r="J176" s="178">
        <f>ROUND(I176*H176,0)</f>
        <v>0</v>
      </c>
      <c r="K176" s="174" t="s">
        <v>1</v>
      </c>
      <c r="L176" s="38"/>
      <c r="M176" s="179" t="s">
        <v>1</v>
      </c>
      <c r="N176" s="180" t="s">
        <v>43</v>
      </c>
      <c r="O176" s="7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94</v>
      </c>
      <c r="AT176" s="183" t="s">
        <v>132</v>
      </c>
      <c r="AU176" s="183" t="s">
        <v>85</v>
      </c>
      <c r="AY176" s="18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85</v>
      </c>
      <c r="BK176" s="184">
        <f>ROUND(I176*H176,0)</f>
        <v>0</v>
      </c>
      <c r="BL176" s="18" t="s">
        <v>94</v>
      </c>
      <c r="BM176" s="183" t="s">
        <v>611</v>
      </c>
    </row>
    <row r="177" s="2" customFormat="1" ht="16.5" customHeight="1">
      <c r="A177" s="37"/>
      <c r="B177" s="171"/>
      <c r="C177" s="172" t="s">
        <v>352</v>
      </c>
      <c r="D177" s="172" t="s">
        <v>132</v>
      </c>
      <c r="E177" s="173" t="s">
        <v>612</v>
      </c>
      <c r="F177" s="174" t="s">
        <v>515</v>
      </c>
      <c r="G177" s="175" t="s">
        <v>280</v>
      </c>
      <c r="H177" s="176">
        <v>1</v>
      </c>
      <c r="I177" s="177"/>
      <c r="J177" s="178">
        <f>ROUND(I177*H177,0)</f>
        <v>0</v>
      </c>
      <c r="K177" s="174" t="s">
        <v>1</v>
      </c>
      <c r="L177" s="38"/>
      <c r="M177" s="179" t="s">
        <v>1</v>
      </c>
      <c r="N177" s="180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94</v>
      </c>
      <c r="AT177" s="183" t="s">
        <v>132</v>
      </c>
      <c r="AU177" s="183" t="s">
        <v>85</v>
      </c>
      <c r="AY177" s="18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94</v>
      </c>
      <c r="BM177" s="183" t="s">
        <v>613</v>
      </c>
    </row>
    <row r="178" s="12" customFormat="1" ht="22.8" customHeight="1">
      <c r="A178" s="12"/>
      <c r="B178" s="158"/>
      <c r="C178" s="12"/>
      <c r="D178" s="159" t="s">
        <v>76</v>
      </c>
      <c r="E178" s="169" t="s">
        <v>353</v>
      </c>
      <c r="F178" s="169" t="s">
        <v>614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SUM(P179:P185)</f>
        <v>0</v>
      </c>
      <c r="Q178" s="164"/>
      <c r="R178" s="165">
        <f>SUM(R179:R185)</f>
        <v>0</v>
      </c>
      <c r="S178" s="164"/>
      <c r="T178" s="166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</v>
      </c>
      <c r="AT178" s="167" t="s">
        <v>76</v>
      </c>
      <c r="AU178" s="167" t="s">
        <v>8</v>
      </c>
      <c r="AY178" s="159" t="s">
        <v>129</v>
      </c>
      <c r="BK178" s="168">
        <f>SUM(BK179:BK185)</f>
        <v>0</v>
      </c>
    </row>
    <row r="179" s="2" customFormat="1" ht="16.5" customHeight="1">
      <c r="A179" s="37"/>
      <c r="B179" s="171"/>
      <c r="C179" s="172" t="s">
        <v>438</v>
      </c>
      <c r="D179" s="172" t="s">
        <v>132</v>
      </c>
      <c r="E179" s="173" t="s">
        <v>615</v>
      </c>
      <c r="F179" s="174" t="s">
        <v>616</v>
      </c>
      <c r="G179" s="175" t="s">
        <v>280</v>
      </c>
      <c r="H179" s="176">
        <v>1</v>
      </c>
      <c r="I179" s="177"/>
      <c r="J179" s="178">
        <f>ROUND(I179*H179,0)</f>
        <v>0</v>
      </c>
      <c r="K179" s="174" t="s">
        <v>1</v>
      </c>
      <c r="L179" s="38"/>
      <c r="M179" s="179" t="s">
        <v>1</v>
      </c>
      <c r="N179" s="180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94</v>
      </c>
      <c r="AT179" s="183" t="s">
        <v>132</v>
      </c>
      <c r="AU179" s="183" t="s">
        <v>85</v>
      </c>
      <c r="AY179" s="18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94</v>
      </c>
      <c r="BM179" s="183" t="s">
        <v>617</v>
      </c>
    </row>
    <row r="180" s="2" customFormat="1" ht="16.5" customHeight="1">
      <c r="A180" s="37"/>
      <c r="B180" s="171"/>
      <c r="C180" s="172" t="s">
        <v>442</v>
      </c>
      <c r="D180" s="172" t="s">
        <v>132</v>
      </c>
      <c r="E180" s="173" t="s">
        <v>618</v>
      </c>
      <c r="F180" s="174" t="s">
        <v>619</v>
      </c>
      <c r="G180" s="175" t="s">
        <v>280</v>
      </c>
      <c r="H180" s="176">
        <v>1</v>
      </c>
      <c r="I180" s="177"/>
      <c r="J180" s="178">
        <f>ROUND(I180*H180,0)</f>
        <v>0</v>
      </c>
      <c r="K180" s="174" t="s">
        <v>1</v>
      </c>
      <c r="L180" s="38"/>
      <c r="M180" s="179" t="s">
        <v>1</v>
      </c>
      <c r="N180" s="180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94</v>
      </c>
      <c r="AT180" s="183" t="s">
        <v>132</v>
      </c>
      <c r="AU180" s="183" t="s">
        <v>85</v>
      </c>
      <c r="AY180" s="18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94</v>
      </c>
      <c r="BM180" s="183" t="s">
        <v>620</v>
      </c>
    </row>
    <row r="181" s="2" customFormat="1" ht="16.5" customHeight="1">
      <c r="A181" s="37"/>
      <c r="B181" s="171"/>
      <c r="C181" s="172" t="s">
        <v>446</v>
      </c>
      <c r="D181" s="172" t="s">
        <v>132</v>
      </c>
      <c r="E181" s="173" t="s">
        <v>621</v>
      </c>
      <c r="F181" s="174" t="s">
        <v>622</v>
      </c>
      <c r="G181" s="175" t="s">
        <v>280</v>
      </c>
      <c r="H181" s="176">
        <v>1</v>
      </c>
      <c r="I181" s="177"/>
      <c r="J181" s="178">
        <f>ROUND(I181*H181,0)</f>
        <v>0</v>
      </c>
      <c r="K181" s="174" t="s">
        <v>1</v>
      </c>
      <c r="L181" s="38"/>
      <c r="M181" s="179" t="s">
        <v>1</v>
      </c>
      <c r="N181" s="180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94</v>
      </c>
      <c r="AT181" s="183" t="s">
        <v>132</v>
      </c>
      <c r="AU181" s="183" t="s">
        <v>85</v>
      </c>
      <c r="AY181" s="18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94</v>
      </c>
      <c r="BM181" s="183" t="s">
        <v>623</v>
      </c>
    </row>
    <row r="182" s="2" customFormat="1" ht="16.5" customHeight="1">
      <c r="A182" s="37"/>
      <c r="B182" s="171"/>
      <c r="C182" s="172" t="s">
        <v>357</v>
      </c>
      <c r="D182" s="172" t="s">
        <v>132</v>
      </c>
      <c r="E182" s="173" t="s">
        <v>624</v>
      </c>
      <c r="F182" s="174" t="s">
        <v>625</v>
      </c>
      <c r="G182" s="175" t="s">
        <v>395</v>
      </c>
      <c r="H182" s="176">
        <v>8</v>
      </c>
      <c r="I182" s="177"/>
      <c r="J182" s="178">
        <f>ROUND(I182*H182,0)</f>
        <v>0</v>
      </c>
      <c r="K182" s="174" t="s">
        <v>1</v>
      </c>
      <c r="L182" s="38"/>
      <c r="M182" s="179" t="s">
        <v>1</v>
      </c>
      <c r="N182" s="180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94</v>
      </c>
      <c r="AT182" s="183" t="s">
        <v>132</v>
      </c>
      <c r="AU182" s="183" t="s">
        <v>85</v>
      </c>
      <c r="AY182" s="18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94</v>
      </c>
      <c r="BM182" s="183" t="s">
        <v>626</v>
      </c>
    </row>
    <row r="183" s="2" customFormat="1" ht="16.5" customHeight="1">
      <c r="A183" s="37"/>
      <c r="B183" s="171"/>
      <c r="C183" s="172" t="s">
        <v>455</v>
      </c>
      <c r="D183" s="172" t="s">
        <v>132</v>
      </c>
      <c r="E183" s="173" t="s">
        <v>627</v>
      </c>
      <c r="F183" s="174" t="s">
        <v>628</v>
      </c>
      <c r="G183" s="175" t="s">
        <v>395</v>
      </c>
      <c r="H183" s="176">
        <v>4</v>
      </c>
      <c r="I183" s="177"/>
      <c r="J183" s="178">
        <f>ROUND(I183*H183,0)</f>
        <v>0</v>
      </c>
      <c r="K183" s="174" t="s">
        <v>1</v>
      </c>
      <c r="L183" s="38"/>
      <c r="M183" s="179" t="s">
        <v>1</v>
      </c>
      <c r="N183" s="180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94</v>
      </c>
      <c r="AT183" s="183" t="s">
        <v>132</v>
      </c>
      <c r="AU183" s="183" t="s">
        <v>85</v>
      </c>
      <c r="AY183" s="18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94</v>
      </c>
      <c r="BM183" s="183" t="s">
        <v>629</v>
      </c>
    </row>
    <row r="184" s="2" customFormat="1" ht="16.5" customHeight="1">
      <c r="A184" s="37"/>
      <c r="B184" s="171"/>
      <c r="C184" s="172" t="s">
        <v>361</v>
      </c>
      <c r="D184" s="172" t="s">
        <v>132</v>
      </c>
      <c r="E184" s="173" t="s">
        <v>630</v>
      </c>
      <c r="F184" s="174" t="s">
        <v>631</v>
      </c>
      <c r="G184" s="175" t="s">
        <v>395</v>
      </c>
      <c r="H184" s="176">
        <v>8</v>
      </c>
      <c r="I184" s="177"/>
      <c r="J184" s="178">
        <f>ROUND(I184*H184,0)</f>
        <v>0</v>
      </c>
      <c r="K184" s="174" t="s">
        <v>1</v>
      </c>
      <c r="L184" s="38"/>
      <c r="M184" s="179" t="s">
        <v>1</v>
      </c>
      <c r="N184" s="180" t="s">
        <v>43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94</v>
      </c>
      <c r="AT184" s="183" t="s">
        <v>132</v>
      </c>
      <c r="AU184" s="183" t="s">
        <v>85</v>
      </c>
      <c r="AY184" s="18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85</v>
      </c>
      <c r="BK184" s="184">
        <f>ROUND(I184*H184,0)</f>
        <v>0</v>
      </c>
      <c r="BL184" s="18" t="s">
        <v>94</v>
      </c>
      <c r="BM184" s="183" t="s">
        <v>632</v>
      </c>
    </row>
    <row r="185" s="2" customFormat="1" ht="16.5" customHeight="1">
      <c r="A185" s="37"/>
      <c r="B185" s="171"/>
      <c r="C185" s="172" t="s">
        <v>462</v>
      </c>
      <c r="D185" s="172" t="s">
        <v>132</v>
      </c>
      <c r="E185" s="173" t="s">
        <v>633</v>
      </c>
      <c r="F185" s="174" t="s">
        <v>634</v>
      </c>
      <c r="G185" s="175" t="s">
        <v>635</v>
      </c>
      <c r="H185" s="176">
        <v>564</v>
      </c>
      <c r="I185" s="177"/>
      <c r="J185" s="178">
        <f>ROUND(I185*H185,0)</f>
        <v>0</v>
      </c>
      <c r="K185" s="174" t="s">
        <v>1</v>
      </c>
      <c r="L185" s="38"/>
      <c r="M185" s="179" t="s">
        <v>1</v>
      </c>
      <c r="N185" s="180" t="s">
        <v>43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94</v>
      </c>
      <c r="AT185" s="183" t="s">
        <v>132</v>
      </c>
      <c r="AU185" s="183" t="s">
        <v>85</v>
      </c>
      <c r="AY185" s="18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85</v>
      </c>
      <c r="BK185" s="184">
        <f>ROUND(I185*H185,0)</f>
        <v>0</v>
      </c>
      <c r="BL185" s="18" t="s">
        <v>94</v>
      </c>
      <c r="BM185" s="183" t="s">
        <v>636</v>
      </c>
    </row>
    <row r="186" s="12" customFormat="1" ht="22.8" customHeight="1">
      <c r="A186" s="12"/>
      <c r="B186" s="158"/>
      <c r="C186" s="12"/>
      <c r="D186" s="159" t="s">
        <v>76</v>
      </c>
      <c r="E186" s="169" t="s">
        <v>418</v>
      </c>
      <c r="F186" s="169" t="s">
        <v>637</v>
      </c>
      <c r="G186" s="12"/>
      <c r="H186" s="12"/>
      <c r="I186" s="161"/>
      <c r="J186" s="170">
        <f>BK186</f>
        <v>0</v>
      </c>
      <c r="K186" s="12"/>
      <c r="L186" s="158"/>
      <c r="M186" s="163"/>
      <c r="N186" s="164"/>
      <c r="O186" s="164"/>
      <c r="P186" s="165">
        <f>SUM(P187:P192)</f>
        <v>0</v>
      </c>
      <c r="Q186" s="164"/>
      <c r="R186" s="165">
        <f>SUM(R187:R192)</f>
        <v>0</v>
      </c>
      <c r="S186" s="164"/>
      <c r="T186" s="166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9" t="s">
        <v>8</v>
      </c>
      <c r="AT186" s="167" t="s">
        <v>76</v>
      </c>
      <c r="AU186" s="167" t="s">
        <v>8</v>
      </c>
      <c r="AY186" s="159" t="s">
        <v>129</v>
      </c>
      <c r="BK186" s="168">
        <f>SUM(BK187:BK192)</f>
        <v>0</v>
      </c>
    </row>
    <row r="187" s="2" customFormat="1" ht="16.5" customHeight="1">
      <c r="A187" s="37"/>
      <c r="B187" s="171"/>
      <c r="C187" s="202" t="s">
        <v>364</v>
      </c>
      <c r="D187" s="202" t="s">
        <v>143</v>
      </c>
      <c r="E187" s="203" t="s">
        <v>638</v>
      </c>
      <c r="F187" s="204" t="s">
        <v>639</v>
      </c>
      <c r="G187" s="205" t="s">
        <v>422</v>
      </c>
      <c r="H187" s="206">
        <v>3750</v>
      </c>
      <c r="I187" s="207"/>
      <c r="J187" s="208">
        <f>ROUND(I187*H187,0)</f>
        <v>0</v>
      </c>
      <c r="K187" s="204" t="s">
        <v>1</v>
      </c>
      <c r="L187" s="209"/>
      <c r="M187" s="210" t="s">
        <v>1</v>
      </c>
      <c r="N187" s="211" t="s">
        <v>43</v>
      </c>
      <c r="O187" s="76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147</v>
      </c>
      <c r="AT187" s="183" t="s">
        <v>143</v>
      </c>
      <c r="AU187" s="183" t="s">
        <v>85</v>
      </c>
      <c r="AY187" s="18" t="s">
        <v>129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85</v>
      </c>
      <c r="BK187" s="184">
        <f>ROUND(I187*H187,0)</f>
        <v>0</v>
      </c>
      <c r="BL187" s="18" t="s">
        <v>94</v>
      </c>
      <c r="BM187" s="183" t="s">
        <v>396</v>
      </c>
    </row>
    <row r="188" s="2" customFormat="1" ht="16.5" customHeight="1">
      <c r="A188" s="37"/>
      <c r="B188" s="171"/>
      <c r="C188" s="202" t="s">
        <v>469</v>
      </c>
      <c r="D188" s="202" t="s">
        <v>143</v>
      </c>
      <c r="E188" s="203" t="s">
        <v>640</v>
      </c>
      <c r="F188" s="204" t="s">
        <v>641</v>
      </c>
      <c r="G188" s="205" t="s">
        <v>422</v>
      </c>
      <c r="H188" s="206">
        <v>30</v>
      </c>
      <c r="I188" s="207"/>
      <c r="J188" s="208">
        <f>ROUND(I188*H188,0)</f>
        <v>0</v>
      </c>
      <c r="K188" s="204" t="s">
        <v>1</v>
      </c>
      <c r="L188" s="209"/>
      <c r="M188" s="210" t="s">
        <v>1</v>
      </c>
      <c r="N188" s="211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147</v>
      </c>
      <c r="AT188" s="183" t="s">
        <v>143</v>
      </c>
      <c r="AU188" s="183" t="s">
        <v>85</v>
      </c>
      <c r="AY188" s="18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94</v>
      </c>
      <c r="BM188" s="183" t="s">
        <v>399</v>
      </c>
    </row>
    <row r="189" s="2" customFormat="1" ht="16.5" customHeight="1">
      <c r="A189" s="37"/>
      <c r="B189" s="171"/>
      <c r="C189" s="202" t="s">
        <v>263</v>
      </c>
      <c r="D189" s="202" t="s">
        <v>143</v>
      </c>
      <c r="E189" s="203" t="s">
        <v>642</v>
      </c>
      <c r="F189" s="204" t="s">
        <v>641</v>
      </c>
      <c r="G189" s="205" t="s">
        <v>422</v>
      </c>
      <c r="H189" s="206">
        <v>60</v>
      </c>
      <c r="I189" s="207"/>
      <c r="J189" s="208">
        <f>ROUND(I189*H189,0)</f>
        <v>0</v>
      </c>
      <c r="K189" s="204" t="s">
        <v>1</v>
      </c>
      <c r="L189" s="209"/>
      <c r="M189" s="210" t="s">
        <v>1</v>
      </c>
      <c r="N189" s="211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147</v>
      </c>
      <c r="AT189" s="183" t="s">
        <v>143</v>
      </c>
      <c r="AU189" s="183" t="s">
        <v>85</v>
      </c>
      <c r="AY189" s="18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94</v>
      </c>
      <c r="BM189" s="183" t="s">
        <v>403</v>
      </c>
    </row>
    <row r="190" s="2" customFormat="1" ht="16.5" customHeight="1">
      <c r="A190" s="37"/>
      <c r="B190" s="171"/>
      <c r="C190" s="172" t="s">
        <v>476</v>
      </c>
      <c r="D190" s="172" t="s">
        <v>132</v>
      </c>
      <c r="E190" s="173" t="s">
        <v>643</v>
      </c>
      <c r="F190" s="174" t="s">
        <v>639</v>
      </c>
      <c r="G190" s="175" t="s">
        <v>422</v>
      </c>
      <c r="H190" s="176">
        <v>3750</v>
      </c>
      <c r="I190" s="177"/>
      <c r="J190" s="178">
        <f>ROUND(I190*H190,0)</f>
        <v>0</v>
      </c>
      <c r="K190" s="174" t="s">
        <v>1</v>
      </c>
      <c r="L190" s="38"/>
      <c r="M190" s="179" t="s">
        <v>1</v>
      </c>
      <c r="N190" s="180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94</v>
      </c>
      <c r="AT190" s="183" t="s">
        <v>132</v>
      </c>
      <c r="AU190" s="183" t="s">
        <v>85</v>
      </c>
      <c r="AY190" s="18" t="s">
        <v>129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94</v>
      </c>
      <c r="BM190" s="183" t="s">
        <v>644</v>
      </c>
    </row>
    <row r="191" s="2" customFormat="1" ht="16.5" customHeight="1">
      <c r="A191" s="37"/>
      <c r="B191" s="171"/>
      <c r="C191" s="172" t="s">
        <v>370</v>
      </c>
      <c r="D191" s="172" t="s">
        <v>132</v>
      </c>
      <c r="E191" s="173" t="s">
        <v>645</v>
      </c>
      <c r="F191" s="174" t="s">
        <v>641</v>
      </c>
      <c r="G191" s="175" t="s">
        <v>422</v>
      </c>
      <c r="H191" s="176">
        <v>30</v>
      </c>
      <c r="I191" s="177"/>
      <c r="J191" s="178">
        <f>ROUND(I191*H191,0)</f>
        <v>0</v>
      </c>
      <c r="K191" s="174" t="s">
        <v>1</v>
      </c>
      <c r="L191" s="38"/>
      <c r="M191" s="179" t="s">
        <v>1</v>
      </c>
      <c r="N191" s="180" t="s">
        <v>43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94</v>
      </c>
      <c r="AT191" s="183" t="s">
        <v>132</v>
      </c>
      <c r="AU191" s="183" t="s">
        <v>85</v>
      </c>
      <c r="AY191" s="18" t="s">
        <v>129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85</v>
      </c>
      <c r="BK191" s="184">
        <f>ROUND(I191*H191,0)</f>
        <v>0</v>
      </c>
      <c r="BL191" s="18" t="s">
        <v>94</v>
      </c>
      <c r="BM191" s="183" t="s">
        <v>646</v>
      </c>
    </row>
    <row r="192" s="2" customFormat="1" ht="16.5" customHeight="1">
      <c r="A192" s="37"/>
      <c r="B192" s="171"/>
      <c r="C192" s="172" t="s">
        <v>483</v>
      </c>
      <c r="D192" s="172" t="s">
        <v>132</v>
      </c>
      <c r="E192" s="173" t="s">
        <v>645</v>
      </c>
      <c r="F192" s="174" t="s">
        <v>641</v>
      </c>
      <c r="G192" s="175" t="s">
        <v>422</v>
      </c>
      <c r="H192" s="176">
        <v>60</v>
      </c>
      <c r="I192" s="177"/>
      <c r="J192" s="178">
        <f>ROUND(I192*H192,0)</f>
        <v>0</v>
      </c>
      <c r="K192" s="174" t="s">
        <v>1</v>
      </c>
      <c r="L192" s="38"/>
      <c r="M192" s="179" t="s">
        <v>1</v>
      </c>
      <c r="N192" s="180" t="s">
        <v>43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94</v>
      </c>
      <c r="AT192" s="183" t="s">
        <v>132</v>
      </c>
      <c r="AU192" s="183" t="s">
        <v>85</v>
      </c>
      <c r="AY192" s="18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85</v>
      </c>
      <c r="BK192" s="184">
        <f>ROUND(I192*H192,0)</f>
        <v>0</v>
      </c>
      <c r="BL192" s="18" t="s">
        <v>94</v>
      </c>
      <c r="BM192" s="183" t="s">
        <v>647</v>
      </c>
    </row>
    <row r="193" s="12" customFormat="1" ht="22.8" customHeight="1">
      <c r="A193" s="12"/>
      <c r="B193" s="158"/>
      <c r="C193" s="12"/>
      <c r="D193" s="159" t="s">
        <v>76</v>
      </c>
      <c r="E193" s="169" t="s">
        <v>450</v>
      </c>
      <c r="F193" s="169" t="s">
        <v>648</v>
      </c>
      <c r="G193" s="12"/>
      <c r="H193" s="12"/>
      <c r="I193" s="161"/>
      <c r="J193" s="170">
        <f>BK193</f>
        <v>0</v>
      </c>
      <c r="K193" s="12"/>
      <c r="L193" s="158"/>
      <c r="M193" s="163"/>
      <c r="N193" s="164"/>
      <c r="O193" s="164"/>
      <c r="P193" s="165">
        <f>SUM(P194:P211)</f>
        <v>0</v>
      </c>
      <c r="Q193" s="164"/>
      <c r="R193" s="165">
        <f>SUM(R194:R211)</f>
        <v>0</v>
      </c>
      <c r="S193" s="164"/>
      <c r="T193" s="166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9" t="s">
        <v>8</v>
      </c>
      <c r="AT193" s="167" t="s">
        <v>76</v>
      </c>
      <c r="AU193" s="167" t="s">
        <v>8</v>
      </c>
      <c r="AY193" s="159" t="s">
        <v>129</v>
      </c>
      <c r="BK193" s="168">
        <f>SUM(BK194:BK211)</f>
        <v>0</v>
      </c>
    </row>
    <row r="194" s="2" customFormat="1" ht="16.5" customHeight="1">
      <c r="A194" s="37"/>
      <c r="B194" s="171"/>
      <c r="C194" s="202" t="s">
        <v>374</v>
      </c>
      <c r="D194" s="202" t="s">
        <v>143</v>
      </c>
      <c r="E194" s="203" t="s">
        <v>649</v>
      </c>
      <c r="F194" s="204" t="s">
        <v>650</v>
      </c>
      <c r="G194" s="205" t="s">
        <v>280</v>
      </c>
      <c r="H194" s="206">
        <v>58</v>
      </c>
      <c r="I194" s="207"/>
      <c r="J194" s="208">
        <f>ROUND(I194*H194,0)</f>
        <v>0</v>
      </c>
      <c r="K194" s="204" t="s">
        <v>1</v>
      </c>
      <c r="L194" s="209"/>
      <c r="M194" s="210" t="s">
        <v>1</v>
      </c>
      <c r="N194" s="211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147</v>
      </c>
      <c r="AT194" s="183" t="s">
        <v>143</v>
      </c>
      <c r="AU194" s="183" t="s">
        <v>85</v>
      </c>
      <c r="AY194" s="18" t="s">
        <v>129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94</v>
      </c>
      <c r="BM194" s="183" t="s">
        <v>406</v>
      </c>
    </row>
    <row r="195" s="2" customFormat="1" ht="16.5" customHeight="1">
      <c r="A195" s="37"/>
      <c r="B195" s="171"/>
      <c r="C195" s="202" t="s">
        <v>490</v>
      </c>
      <c r="D195" s="202" t="s">
        <v>143</v>
      </c>
      <c r="E195" s="203" t="s">
        <v>651</v>
      </c>
      <c r="F195" s="204" t="s">
        <v>650</v>
      </c>
      <c r="G195" s="205" t="s">
        <v>280</v>
      </c>
      <c r="H195" s="206">
        <v>72</v>
      </c>
      <c r="I195" s="207"/>
      <c r="J195" s="208">
        <f>ROUND(I195*H195,0)</f>
        <v>0</v>
      </c>
      <c r="K195" s="204" t="s">
        <v>1</v>
      </c>
      <c r="L195" s="209"/>
      <c r="M195" s="210" t="s">
        <v>1</v>
      </c>
      <c r="N195" s="211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147</v>
      </c>
      <c r="AT195" s="183" t="s">
        <v>143</v>
      </c>
      <c r="AU195" s="183" t="s">
        <v>85</v>
      </c>
      <c r="AY195" s="18" t="s">
        <v>129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94</v>
      </c>
      <c r="BM195" s="183" t="s">
        <v>410</v>
      </c>
    </row>
    <row r="196" s="2" customFormat="1" ht="16.5" customHeight="1">
      <c r="A196" s="37"/>
      <c r="B196" s="171"/>
      <c r="C196" s="202" t="s">
        <v>377</v>
      </c>
      <c r="D196" s="202" t="s">
        <v>143</v>
      </c>
      <c r="E196" s="203" t="s">
        <v>652</v>
      </c>
      <c r="F196" s="204" t="s">
        <v>653</v>
      </c>
      <c r="G196" s="205" t="s">
        <v>422</v>
      </c>
      <c r="H196" s="206">
        <v>540</v>
      </c>
      <c r="I196" s="207"/>
      <c r="J196" s="208">
        <f>ROUND(I196*H196,0)</f>
        <v>0</v>
      </c>
      <c r="K196" s="204" t="s">
        <v>1</v>
      </c>
      <c r="L196" s="209"/>
      <c r="M196" s="210" t="s">
        <v>1</v>
      </c>
      <c r="N196" s="211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147</v>
      </c>
      <c r="AT196" s="183" t="s">
        <v>143</v>
      </c>
      <c r="AU196" s="183" t="s">
        <v>85</v>
      </c>
      <c r="AY196" s="18" t="s">
        <v>129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94</v>
      </c>
      <c r="BM196" s="183" t="s">
        <v>413</v>
      </c>
    </row>
    <row r="197" s="2" customFormat="1" ht="16.5" customHeight="1">
      <c r="A197" s="37"/>
      <c r="B197" s="171"/>
      <c r="C197" s="202" t="s">
        <v>496</v>
      </c>
      <c r="D197" s="202" t="s">
        <v>143</v>
      </c>
      <c r="E197" s="203" t="s">
        <v>654</v>
      </c>
      <c r="F197" s="204" t="s">
        <v>653</v>
      </c>
      <c r="G197" s="205" t="s">
        <v>422</v>
      </c>
      <c r="H197" s="206">
        <v>360</v>
      </c>
      <c r="I197" s="207"/>
      <c r="J197" s="208">
        <f>ROUND(I197*H197,0)</f>
        <v>0</v>
      </c>
      <c r="K197" s="204" t="s">
        <v>1</v>
      </c>
      <c r="L197" s="209"/>
      <c r="M197" s="210" t="s">
        <v>1</v>
      </c>
      <c r="N197" s="211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147</v>
      </c>
      <c r="AT197" s="183" t="s">
        <v>143</v>
      </c>
      <c r="AU197" s="183" t="s">
        <v>85</v>
      </c>
      <c r="AY197" s="18" t="s">
        <v>129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94</v>
      </c>
      <c r="BM197" s="183" t="s">
        <v>417</v>
      </c>
    </row>
    <row r="198" s="2" customFormat="1" ht="16.5" customHeight="1">
      <c r="A198" s="37"/>
      <c r="B198" s="171"/>
      <c r="C198" s="202" t="s">
        <v>381</v>
      </c>
      <c r="D198" s="202" t="s">
        <v>143</v>
      </c>
      <c r="E198" s="203" t="s">
        <v>655</v>
      </c>
      <c r="F198" s="204" t="s">
        <v>656</v>
      </c>
      <c r="G198" s="205" t="s">
        <v>657</v>
      </c>
      <c r="H198" s="206">
        <v>15</v>
      </c>
      <c r="I198" s="207"/>
      <c r="J198" s="208">
        <f>ROUND(I198*H198,0)</f>
        <v>0</v>
      </c>
      <c r="K198" s="204" t="s">
        <v>1</v>
      </c>
      <c r="L198" s="209"/>
      <c r="M198" s="210" t="s">
        <v>1</v>
      </c>
      <c r="N198" s="211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147</v>
      </c>
      <c r="AT198" s="183" t="s">
        <v>143</v>
      </c>
      <c r="AU198" s="183" t="s">
        <v>85</v>
      </c>
      <c r="AY198" s="18" t="s">
        <v>129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94</v>
      </c>
      <c r="BM198" s="183" t="s">
        <v>658</v>
      </c>
    </row>
    <row r="199" s="2" customFormat="1" ht="16.5" customHeight="1">
      <c r="A199" s="37"/>
      <c r="B199" s="171"/>
      <c r="C199" s="202" t="s">
        <v>659</v>
      </c>
      <c r="D199" s="202" t="s">
        <v>143</v>
      </c>
      <c r="E199" s="203" t="s">
        <v>660</v>
      </c>
      <c r="F199" s="204" t="s">
        <v>661</v>
      </c>
      <c r="G199" s="205" t="s">
        <v>657</v>
      </c>
      <c r="H199" s="206">
        <v>10</v>
      </c>
      <c r="I199" s="207"/>
      <c r="J199" s="208">
        <f>ROUND(I199*H199,0)</f>
        <v>0</v>
      </c>
      <c r="K199" s="204" t="s">
        <v>1</v>
      </c>
      <c r="L199" s="209"/>
      <c r="M199" s="210" t="s">
        <v>1</v>
      </c>
      <c r="N199" s="211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147</v>
      </c>
      <c r="AT199" s="183" t="s">
        <v>143</v>
      </c>
      <c r="AU199" s="183" t="s">
        <v>85</v>
      </c>
      <c r="AY199" s="18" t="s">
        <v>129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94</v>
      </c>
      <c r="BM199" s="183" t="s">
        <v>423</v>
      </c>
    </row>
    <row r="200" s="2" customFormat="1" ht="37.8" customHeight="1">
      <c r="A200" s="37"/>
      <c r="B200" s="171"/>
      <c r="C200" s="202" t="s">
        <v>384</v>
      </c>
      <c r="D200" s="202" t="s">
        <v>143</v>
      </c>
      <c r="E200" s="203" t="s">
        <v>662</v>
      </c>
      <c r="F200" s="204" t="s">
        <v>663</v>
      </c>
      <c r="G200" s="205" t="s">
        <v>146</v>
      </c>
      <c r="H200" s="206">
        <v>1</v>
      </c>
      <c r="I200" s="207"/>
      <c r="J200" s="208">
        <f>ROUND(I200*H200,0)</f>
        <v>0</v>
      </c>
      <c r="K200" s="204" t="s">
        <v>1</v>
      </c>
      <c r="L200" s="209"/>
      <c r="M200" s="210" t="s">
        <v>1</v>
      </c>
      <c r="N200" s="211" t="s">
        <v>43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147</v>
      </c>
      <c r="AT200" s="183" t="s">
        <v>143</v>
      </c>
      <c r="AU200" s="183" t="s">
        <v>85</v>
      </c>
      <c r="AY200" s="18" t="s">
        <v>129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94</v>
      </c>
      <c r="BM200" s="183" t="s">
        <v>427</v>
      </c>
    </row>
    <row r="201" s="2" customFormat="1" ht="16.5" customHeight="1">
      <c r="A201" s="37"/>
      <c r="B201" s="171"/>
      <c r="C201" s="172" t="s">
        <v>664</v>
      </c>
      <c r="D201" s="172" t="s">
        <v>132</v>
      </c>
      <c r="E201" s="173" t="s">
        <v>665</v>
      </c>
      <c r="F201" s="174" t="s">
        <v>650</v>
      </c>
      <c r="G201" s="175" t="s">
        <v>280</v>
      </c>
      <c r="H201" s="176">
        <v>58</v>
      </c>
      <c r="I201" s="177"/>
      <c r="J201" s="178">
        <f>ROUND(I201*H201,0)</f>
        <v>0</v>
      </c>
      <c r="K201" s="174" t="s">
        <v>1</v>
      </c>
      <c r="L201" s="38"/>
      <c r="M201" s="179" t="s">
        <v>1</v>
      </c>
      <c r="N201" s="180" t="s">
        <v>43</v>
      </c>
      <c r="O201" s="7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94</v>
      </c>
      <c r="AT201" s="183" t="s">
        <v>132</v>
      </c>
      <c r="AU201" s="183" t="s">
        <v>85</v>
      </c>
      <c r="AY201" s="18" t="s">
        <v>129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94</v>
      </c>
      <c r="BM201" s="183" t="s">
        <v>666</v>
      </c>
    </row>
    <row r="202" s="2" customFormat="1" ht="16.5" customHeight="1">
      <c r="A202" s="37"/>
      <c r="B202" s="171"/>
      <c r="C202" s="172" t="s">
        <v>388</v>
      </c>
      <c r="D202" s="172" t="s">
        <v>132</v>
      </c>
      <c r="E202" s="173" t="s">
        <v>665</v>
      </c>
      <c r="F202" s="174" t="s">
        <v>650</v>
      </c>
      <c r="G202" s="175" t="s">
        <v>280</v>
      </c>
      <c r="H202" s="176">
        <v>72</v>
      </c>
      <c r="I202" s="177"/>
      <c r="J202" s="178">
        <f>ROUND(I202*H202,0)</f>
        <v>0</v>
      </c>
      <c r="K202" s="174" t="s">
        <v>1</v>
      </c>
      <c r="L202" s="38"/>
      <c r="M202" s="179" t="s">
        <v>1</v>
      </c>
      <c r="N202" s="180" t="s">
        <v>43</v>
      </c>
      <c r="O202" s="76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94</v>
      </c>
      <c r="AT202" s="183" t="s">
        <v>132</v>
      </c>
      <c r="AU202" s="183" t="s">
        <v>85</v>
      </c>
      <c r="AY202" s="18" t="s">
        <v>129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85</v>
      </c>
      <c r="BK202" s="184">
        <f>ROUND(I202*H202,0)</f>
        <v>0</v>
      </c>
      <c r="BL202" s="18" t="s">
        <v>94</v>
      </c>
      <c r="BM202" s="183" t="s">
        <v>667</v>
      </c>
    </row>
    <row r="203" s="2" customFormat="1" ht="16.5" customHeight="1">
      <c r="A203" s="37"/>
      <c r="B203" s="171"/>
      <c r="C203" s="172" t="s">
        <v>668</v>
      </c>
      <c r="D203" s="172" t="s">
        <v>132</v>
      </c>
      <c r="E203" s="173" t="s">
        <v>669</v>
      </c>
      <c r="F203" s="174" t="s">
        <v>653</v>
      </c>
      <c r="G203" s="175" t="s">
        <v>422</v>
      </c>
      <c r="H203" s="176">
        <v>540</v>
      </c>
      <c r="I203" s="177"/>
      <c r="J203" s="178">
        <f>ROUND(I203*H203,0)</f>
        <v>0</v>
      </c>
      <c r="K203" s="174" t="s">
        <v>1</v>
      </c>
      <c r="L203" s="38"/>
      <c r="M203" s="179" t="s">
        <v>1</v>
      </c>
      <c r="N203" s="180" t="s">
        <v>43</v>
      </c>
      <c r="O203" s="76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3" t="s">
        <v>94</v>
      </c>
      <c r="AT203" s="183" t="s">
        <v>132</v>
      </c>
      <c r="AU203" s="183" t="s">
        <v>85</v>
      </c>
      <c r="AY203" s="18" t="s">
        <v>129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85</v>
      </c>
      <c r="BK203" s="184">
        <f>ROUND(I203*H203,0)</f>
        <v>0</v>
      </c>
      <c r="BL203" s="18" t="s">
        <v>94</v>
      </c>
      <c r="BM203" s="183" t="s">
        <v>670</v>
      </c>
    </row>
    <row r="204" s="2" customFormat="1" ht="16.5" customHeight="1">
      <c r="A204" s="37"/>
      <c r="B204" s="171"/>
      <c r="C204" s="172" t="s">
        <v>391</v>
      </c>
      <c r="D204" s="172" t="s">
        <v>132</v>
      </c>
      <c r="E204" s="173" t="s">
        <v>669</v>
      </c>
      <c r="F204" s="174" t="s">
        <v>653</v>
      </c>
      <c r="G204" s="175" t="s">
        <v>422</v>
      </c>
      <c r="H204" s="176">
        <v>360</v>
      </c>
      <c r="I204" s="177"/>
      <c r="J204" s="178">
        <f>ROUND(I204*H204,0)</f>
        <v>0</v>
      </c>
      <c r="K204" s="174" t="s">
        <v>1</v>
      </c>
      <c r="L204" s="38"/>
      <c r="M204" s="179" t="s">
        <v>1</v>
      </c>
      <c r="N204" s="180" t="s">
        <v>43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94</v>
      </c>
      <c r="AT204" s="183" t="s">
        <v>132</v>
      </c>
      <c r="AU204" s="183" t="s">
        <v>85</v>
      </c>
      <c r="AY204" s="18" t="s">
        <v>129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94</v>
      </c>
      <c r="BM204" s="183" t="s">
        <v>671</v>
      </c>
    </row>
    <row r="205" s="2" customFormat="1" ht="16.5" customHeight="1">
      <c r="A205" s="37"/>
      <c r="B205" s="171"/>
      <c r="C205" s="172" t="s">
        <v>672</v>
      </c>
      <c r="D205" s="172" t="s">
        <v>132</v>
      </c>
      <c r="E205" s="173" t="s">
        <v>673</v>
      </c>
      <c r="F205" s="174" t="s">
        <v>656</v>
      </c>
      <c r="G205" s="175" t="s">
        <v>657</v>
      </c>
      <c r="H205" s="176">
        <v>15</v>
      </c>
      <c r="I205" s="177"/>
      <c r="J205" s="178">
        <f>ROUND(I205*H205,0)</f>
        <v>0</v>
      </c>
      <c r="K205" s="174" t="s">
        <v>1</v>
      </c>
      <c r="L205" s="38"/>
      <c r="M205" s="179" t="s">
        <v>1</v>
      </c>
      <c r="N205" s="180" t="s">
        <v>43</v>
      </c>
      <c r="O205" s="7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94</v>
      </c>
      <c r="AT205" s="183" t="s">
        <v>132</v>
      </c>
      <c r="AU205" s="183" t="s">
        <v>85</v>
      </c>
      <c r="AY205" s="18" t="s">
        <v>129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85</v>
      </c>
      <c r="BK205" s="184">
        <f>ROUND(I205*H205,0)</f>
        <v>0</v>
      </c>
      <c r="BL205" s="18" t="s">
        <v>94</v>
      </c>
      <c r="BM205" s="183" t="s">
        <v>674</v>
      </c>
    </row>
    <row r="206" s="2" customFormat="1" ht="16.5" customHeight="1">
      <c r="A206" s="37"/>
      <c r="B206" s="171"/>
      <c r="C206" s="172" t="s">
        <v>396</v>
      </c>
      <c r="D206" s="172" t="s">
        <v>132</v>
      </c>
      <c r="E206" s="173" t="s">
        <v>675</v>
      </c>
      <c r="F206" s="174" t="s">
        <v>661</v>
      </c>
      <c r="G206" s="175" t="s">
        <v>657</v>
      </c>
      <c r="H206" s="176">
        <v>10</v>
      </c>
      <c r="I206" s="177"/>
      <c r="J206" s="178">
        <f>ROUND(I206*H206,0)</f>
        <v>0</v>
      </c>
      <c r="K206" s="174" t="s">
        <v>1</v>
      </c>
      <c r="L206" s="38"/>
      <c r="M206" s="179" t="s">
        <v>1</v>
      </c>
      <c r="N206" s="180" t="s">
        <v>43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94</v>
      </c>
      <c r="AT206" s="183" t="s">
        <v>132</v>
      </c>
      <c r="AU206" s="183" t="s">
        <v>85</v>
      </c>
      <c r="AY206" s="18" t="s">
        <v>129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85</v>
      </c>
      <c r="BK206" s="184">
        <f>ROUND(I206*H206,0)</f>
        <v>0</v>
      </c>
      <c r="BL206" s="18" t="s">
        <v>94</v>
      </c>
      <c r="BM206" s="183" t="s">
        <v>676</v>
      </c>
    </row>
    <row r="207" s="2" customFormat="1" ht="37.8" customHeight="1">
      <c r="A207" s="37"/>
      <c r="B207" s="171"/>
      <c r="C207" s="172" t="s">
        <v>677</v>
      </c>
      <c r="D207" s="172" t="s">
        <v>132</v>
      </c>
      <c r="E207" s="173" t="s">
        <v>678</v>
      </c>
      <c r="F207" s="174" t="s">
        <v>663</v>
      </c>
      <c r="G207" s="175" t="s">
        <v>146</v>
      </c>
      <c r="H207" s="176">
        <v>1</v>
      </c>
      <c r="I207" s="177"/>
      <c r="J207" s="178">
        <f>ROUND(I207*H207,0)</f>
        <v>0</v>
      </c>
      <c r="K207" s="174" t="s">
        <v>1</v>
      </c>
      <c r="L207" s="38"/>
      <c r="M207" s="179" t="s">
        <v>1</v>
      </c>
      <c r="N207" s="180" t="s">
        <v>43</v>
      </c>
      <c r="O207" s="7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94</v>
      </c>
      <c r="AT207" s="183" t="s">
        <v>132</v>
      </c>
      <c r="AU207" s="183" t="s">
        <v>85</v>
      </c>
      <c r="AY207" s="18" t="s">
        <v>129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85</v>
      </c>
      <c r="BK207" s="184">
        <f>ROUND(I207*H207,0)</f>
        <v>0</v>
      </c>
      <c r="BL207" s="18" t="s">
        <v>94</v>
      </c>
      <c r="BM207" s="183" t="s">
        <v>679</v>
      </c>
    </row>
    <row r="208" s="2" customFormat="1" ht="16.5" customHeight="1">
      <c r="A208" s="37"/>
      <c r="B208" s="171"/>
      <c r="C208" s="172" t="s">
        <v>399</v>
      </c>
      <c r="D208" s="172" t="s">
        <v>132</v>
      </c>
      <c r="E208" s="173" t="s">
        <v>680</v>
      </c>
      <c r="F208" s="174" t="s">
        <v>681</v>
      </c>
      <c r="G208" s="175" t="s">
        <v>422</v>
      </c>
      <c r="H208" s="176">
        <v>260</v>
      </c>
      <c r="I208" s="177"/>
      <c r="J208" s="178">
        <f>ROUND(I208*H208,0)</f>
        <v>0</v>
      </c>
      <c r="K208" s="174" t="s">
        <v>1</v>
      </c>
      <c r="L208" s="38"/>
      <c r="M208" s="179" t="s">
        <v>1</v>
      </c>
      <c r="N208" s="180" t="s">
        <v>43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94</v>
      </c>
      <c r="AT208" s="183" t="s">
        <v>132</v>
      </c>
      <c r="AU208" s="183" t="s">
        <v>85</v>
      </c>
      <c r="AY208" s="18" t="s">
        <v>129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85</v>
      </c>
      <c r="BK208" s="184">
        <f>ROUND(I208*H208,0)</f>
        <v>0</v>
      </c>
      <c r="BL208" s="18" t="s">
        <v>94</v>
      </c>
      <c r="BM208" s="183" t="s">
        <v>682</v>
      </c>
    </row>
    <row r="209" s="2" customFormat="1" ht="16.5" customHeight="1">
      <c r="A209" s="37"/>
      <c r="B209" s="171"/>
      <c r="C209" s="172" t="s">
        <v>683</v>
      </c>
      <c r="D209" s="172" t="s">
        <v>132</v>
      </c>
      <c r="E209" s="173" t="s">
        <v>684</v>
      </c>
      <c r="F209" s="174" t="s">
        <v>685</v>
      </c>
      <c r="G209" s="175" t="s">
        <v>280</v>
      </c>
      <c r="H209" s="176">
        <v>38</v>
      </c>
      <c r="I209" s="177"/>
      <c r="J209" s="178">
        <f>ROUND(I209*H209,0)</f>
        <v>0</v>
      </c>
      <c r="K209" s="174" t="s">
        <v>1</v>
      </c>
      <c r="L209" s="38"/>
      <c r="M209" s="179" t="s">
        <v>1</v>
      </c>
      <c r="N209" s="180" t="s">
        <v>43</v>
      </c>
      <c r="O209" s="76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94</v>
      </c>
      <c r="AT209" s="183" t="s">
        <v>132</v>
      </c>
      <c r="AU209" s="183" t="s">
        <v>85</v>
      </c>
      <c r="AY209" s="18" t="s">
        <v>129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85</v>
      </c>
      <c r="BK209" s="184">
        <f>ROUND(I209*H209,0)</f>
        <v>0</v>
      </c>
      <c r="BL209" s="18" t="s">
        <v>94</v>
      </c>
      <c r="BM209" s="183" t="s">
        <v>686</v>
      </c>
    </row>
    <row r="210" s="2" customFormat="1" ht="16.5" customHeight="1">
      <c r="A210" s="37"/>
      <c r="B210" s="171"/>
      <c r="C210" s="172" t="s">
        <v>403</v>
      </c>
      <c r="D210" s="172" t="s">
        <v>132</v>
      </c>
      <c r="E210" s="173" t="s">
        <v>687</v>
      </c>
      <c r="F210" s="174" t="s">
        <v>688</v>
      </c>
      <c r="G210" s="175" t="s">
        <v>280</v>
      </c>
      <c r="H210" s="176">
        <v>3</v>
      </c>
      <c r="I210" s="177"/>
      <c r="J210" s="178">
        <f>ROUND(I210*H210,0)</f>
        <v>0</v>
      </c>
      <c r="K210" s="174" t="s">
        <v>1</v>
      </c>
      <c r="L210" s="38"/>
      <c r="M210" s="179" t="s">
        <v>1</v>
      </c>
      <c r="N210" s="180" t="s">
        <v>43</v>
      </c>
      <c r="O210" s="76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94</v>
      </c>
      <c r="AT210" s="183" t="s">
        <v>132</v>
      </c>
      <c r="AU210" s="183" t="s">
        <v>85</v>
      </c>
      <c r="AY210" s="18" t="s">
        <v>129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85</v>
      </c>
      <c r="BK210" s="184">
        <f>ROUND(I210*H210,0)</f>
        <v>0</v>
      </c>
      <c r="BL210" s="18" t="s">
        <v>94</v>
      </c>
      <c r="BM210" s="183" t="s">
        <v>689</v>
      </c>
    </row>
    <row r="211" s="2" customFormat="1" ht="49.05" customHeight="1">
      <c r="A211" s="37"/>
      <c r="B211" s="171"/>
      <c r="C211" s="172" t="s">
        <v>690</v>
      </c>
      <c r="D211" s="172" t="s">
        <v>132</v>
      </c>
      <c r="E211" s="173" t="s">
        <v>691</v>
      </c>
      <c r="F211" s="174" t="s">
        <v>692</v>
      </c>
      <c r="G211" s="175" t="s">
        <v>395</v>
      </c>
      <c r="H211" s="176">
        <v>16</v>
      </c>
      <c r="I211" s="177"/>
      <c r="J211" s="178">
        <f>ROUND(I211*H211,0)</f>
        <v>0</v>
      </c>
      <c r="K211" s="174" t="s">
        <v>1</v>
      </c>
      <c r="L211" s="38"/>
      <c r="M211" s="220" t="s">
        <v>1</v>
      </c>
      <c r="N211" s="221" t="s">
        <v>43</v>
      </c>
      <c r="O211" s="222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3" t="s">
        <v>94</v>
      </c>
      <c r="AT211" s="183" t="s">
        <v>132</v>
      </c>
      <c r="AU211" s="183" t="s">
        <v>85</v>
      </c>
      <c r="AY211" s="18" t="s">
        <v>129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85</v>
      </c>
      <c r="BK211" s="184">
        <f>ROUND(I211*H211,0)</f>
        <v>0</v>
      </c>
      <c r="BL211" s="18" t="s">
        <v>94</v>
      </c>
      <c r="BM211" s="183" t="s">
        <v>693</v>
      </c>
    </row>
    <row r="212" s="2" customFormat="1" ht="6.96" customHeight="1">
      <c r="A212" s="37"/>
      <c r="B212" s="59"/>
      <c r="C212" s="60"/>
      <c r="D212" s="60"/>
      <c r="E212" s="60"/>
      <c r="F212" s="60"/>
      <c r="G212" s="60"/>
      <c r="H212" s="60"/>
      <c r="I212" s="60"/>
      <c r="J212" s="60"/>
      <c r="K212" s="60"/>
      <c r="L212" s="38"/>
      <c r="M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</row>
  </sheetData>
  <autoFilter ref="C120:K21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100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Zkvalitnění pobytového zařízení DD Tmavý Důl - elektroinstalace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694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249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 1245, HK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Ateliér Pavlíček, Rooseveltova 2855,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ROUND(J121,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ROUND((SUM(BE121:BE209)),  0)</f>
        <v>0</v>
      </c>
      <c r="G33" s="37"/>
      <c r="H33" s="37"/>
      <c r="I33" s="128">
        <v>0.20999999999999999</v>
      </c>
      <c r="J33" s="127">
        <f>ROUND(((SUM(BE121:BE209))*I33),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ROUND((SUM(BF121:BF209)),  0)</f>
        <v>0</v>
      </c>
      <c r="G34" s="37"/>
      <c r="H34" s="37"/>
      <c r="I34" s="128">
        <v>0.14999999999999999</v>
      </c>
      <c r="J34" s="127">
        <f>ROUND(((SUM(BF121:BF209))*I34),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ROUND((SUM(BG121:BG209)),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ROUND((SUM(BH121:BH209)),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ROUND((SUM(BI121:BI209)),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Zkvalitnění pobytového zařízení DD Tmavý Důl - elektroinstalace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32 - Komunikační systém - 3.ODD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 1245, HK</v>
      </c>
      <c r="G91" s="37"/>
      <c r="H91" s="37"/>
      <c r="I91" s="31" t="s">
        <v>31</v>
      </c>
      <c r="J91" s="35" t="str">
        <f>E21</f>
        <v>Ateliér Pavlíček, Rooseveltova 2855,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104</v>
      </c>
      <c r="D94" s="129"/>
      <c r="E94" s="129"/>
      <c r="F94" s="129"/>
      <c r="G94" s="129"/>
      <c r="H94" s="129"/>
      <c r="I94" s="129"/>
      <c r="J94" s="138" t="s">
        <v>105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106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107</v>
      </c>
    </row>
    <row r="97" s="9" customFormat="1" ht="24.96" customHeight="1">
      <c r="A97" s="9"/>
      <c r="B97" s="140"/>
      <c r="C97" s="9"/>
      <c r="D97" s="141" t="s">
        <v>250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695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502</v>
      </c>
      <c r="E99" s="146"/>
      <c r="F99" s="146"/>
      <c r="G99" s="146"/>
      <c r="H99" s="146"/>
      <c r="I99" s="146"/>
      <c r="J99" s="147">
        <f>J176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503</v>
      </c>
      <c r="E100" s="146"/>
      <c r="F100" s="146"/>
      <c r="G100" s="146"/>
      <c r="H100" s="146"/>
      <c r="I100" s="146"/>
      <c r="J100" s="147">
        <f>J184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504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114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1" t="str">
        <f>E7</f>
        <v>Zkvalitnění pobytového zařízení DD Tmavý Důl - elektroinstalace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101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32 - Komunikační systém - 3.ODD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7"/>
      <c r="E115" s="37"/>
      <c r="F115" s="26" t="str">
        <f>F12</f>
        <v xml:space="preserve"> </v>
      </c>
      <c r="G115" s="37"/>
      <c r="H115" s="37"/>
      <c r="I115" s="31" t="s">
        <v>23</v>
      </c>
      <c r="J115" s="68" t="str">
        <f>IF(J12="","",J12)</f>
        <v>27. 9. 2022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25</v>
      </c>
      <c r="D117" s="37"/>
      <c r="E117" s="37"/>
      <c r="F117" s="26" t="str">
        <f>E15</f>
        <v>Královéhradecký kraj, Pivovarské nám. 1245, HK</v>
      </c>
      <c r="G117" s="37"/>
      <c r="H117" s="37"/>
      <c r="I117" s="31" t="s">
        <v>31</v>
      </c>
      <c r="J117" s="35" t="str">
        <f>E21</f>
        <v>Ateliér Pavlíček, Rooseveltova 2855, D.K.n.L.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7"/>
      <c r="E118" s="37"/>
      <c r="F118" s="26" t="str">
        <f>IF(E18="","",E18)</f>
        <v>Vyplň údaj</v>
      </c>
      <c r="G118" s="37"/>
      <c r="H118" s="37"/>
      <c r="I118" s="31" t="s">
        <v>34</v>
      </c>
      <c r="J118" s="35" t="str">
        <f>E24</f>
        <v>ing. V. Švehla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8"/>
      <c r="B120" s="149"/>
      <c r="C120" s="150" t="s">
        <v>115</v>
      </c>
      <c r="D120" s="151" t="s">
        <v>62</v>
      </c>
      <c r="E120" s="151" t="s">
        <v>58</v>
      </c>
      <c r="F120" s="151" t="s">
        <v>59</v>
      </c>
      <c r="G120" s="151" t="s">
        <v>116</v>
      </c>
      <c r="H120" s="151" t="s">
        <v>117</v>
      </c>
      <c r="I120" s="151" t="s">
        <v>118</v>
      </c>
      <c r="J120" s="151" t="s">
        <v>105</v>
      </c>
      <c r="K120" s="152" t="s">
        <v>119</v>
      </c>
      <c r="L120" s="153"/>
      <c r="M120" s="85" t="s">
        <v>1</v>
      </c>
      <c r="N120" s="86" t="s">
        <v>41</v>
      </c>
      <c r="O120" s="86" t="s">
        <v>120</v>
      </c>
      <c r="P120" s="86" t="s">
        <v>121</v>
      </c>
      <c r="Q120" s="86" t="s">
        <v>122</v>
      </c>
      <c r="R120" s="86" t="s">
        <v>123</v>
      </c>
      <c r="S120" s="86" t="s">
        <v>124</v>
      </c>
      <c r="T120" s="87" t="s">
        <v>125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7"/>
      <c r="B121" s="38"/>
      <c r="C121" s="92" t="s">
        <v>126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</f>
        <v>0</v>
      </c>
      <c r="Q121" s="89"/>
      <c r="R121" s="155">
        <f>R122</f>
        <v>0</v>
      </c>
      <c r="S121" s="89"/>
      <c r="T121" s="15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76</v>
      </c>
      <c r="AU121" s="18" t="s">
        <v>107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76</v>
      </c>
      <c r="E122" s="160" t="s">
        <v>143</v>
      </c>
      <c r="F122" s="160" t="s">
        <v>257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P123+P176+P184+P191</f>
        <v>0</v>
      </c>
      <c r="Q122" s="164"/>
      <c r="R122" s="165">
        <f>R123+R176+R184+R191</f>
        <v>0</v>
      </c>
      <c r="S122" s="164"/>
      <c r="T122" s="166">
        <f>T123+T176+T184+T191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142</v>
      </c>
      <c r="AT122" s="167" t="s">
        <v>76</v>
      </c>
      <c r="AU122" s="167" t="s">
        <v>77</v>
      </c>
      <c r="AY122" s="159" t="s">
        <v>129</v>
      </c>
      <c r="BK122" s="168">
        <f>BK123+BK176+BK184+BK191</f>
        <v>0</v>
      </c>
    </row>
    <row r="123" s="12" customFormat="1" ht="22.8" customHeight="1">
      <c r="A123" s="12"/>
      <c r="B123" s="158"/>
      <c r="C123" s="12"/>
      <c r="D123" s="159" t="s">
        <v>76</v>
      </c>
      <c r="E123" s="169" t="s">
        <v>276</v>
      </c>
      <c r="F123" s="169" t="s">
        <v>696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SUM(P124:P175)</f>
        <v>0</v>
      </c>
      <c r="Q123" s="164"/>
      <c r="R123" s="165">
        <f>SUM(R124:R175)</f>
        <v>0</v>
      </c>
      <c r="S123" s="164"/>
      <c r="T123" s="166">
        <f>SUM(T124:T175)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</v>
      </c>
      <c r="AT123" s="167" t="s">
        <v>76</v>
      </c>
      <c r="AU123" s="167" t="s">
        <v>8</v>
      </c>
      <c r="AY123" s="159" t="s">
        <v>129</v>
      </c>
      <c r="BK123" s="168">
        <f>SUM(BK124:BK175)</f>
        <v>0</v>
      </c>
    </row>
    <row r="124" s="2" customFormat="1" ht="66.75" customHeight="1">
      <c r="A124" s="37"/>
      <c r="B124" s="171"/>
      <c r="C124" s="202" t="s">
        <v>8</v>
      </c>
      <c r="D124" s="202" t="s">
        <v>143</v>
      </c>
      <c r="E124" s="203" t="s">
        <v>697</v>
      </c>
      <c r="F124" s="204" t="s">
        <v>507</v>
      </c>
      <c r="G124" s="205" t="s">
        <v>280</v>
      </c>
      <c r="H124" s="206">
        <v>1</v>
      </c>
      <c r="I124" s="207"/>
      <c r="J124" s="208">
        <f>ROUND(I124*H124,0)</f>
        <v>0</v>
      </c>
      <c r="K124" s="204" t="s">
        <v>1</v>
      </c>
      <c r="L124" s="209"/>
      <c r="M124" s="210" t="s">
        <v>1</v>
      </c>
      <c r="N124" s="211" t="s">
        <v>43</v>
      </c>
      <c r="O124" s="76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3" t="s">
        <v>147</v>
      </c>
      <c r="AT124" s="183" t="s">
        <v>143</v>
      </c>
      <c r="AU124" s="183" t="s">
        <v>85</v>
      </c>
      <c r="AY124" s="18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85</v>
      </c>
      <c r="BK124" s="184">
        <f>ROUND(I124*H124,0)</f>
        <v>0</v>
      </c>
      <c r="BL124" s="18" t="s">
        <v>94</v>
      </c>
      <c r="BM124" s="183" t="s">
        <v>85</v>
      </c>
    </row>
    <row r="125" s="2" customFormat="1" ht="16.5" customHeight="1">
      <c r="A125" s="37"/>
      <c r="B125" s="171"/>
      <c r="C125" s="202" t="s">
        <v>85</v>
      </c>
      <c r="D125" s="202" t="s">
        <v>143</v>
      </c>
      <c r="E125" s="203" t="s">
        <v>508</v>
      </c>
      <c r="F125" s="204" t="s">
        <v>509</v>
      </c>
      <c r="G125" s="205" t="s">
        <v>280</v>
      </c>
      <c r="H125" s="206">
        <v>1</v>
      </c>
      <c r="I125" s="207"/>
      <c r="J125" s="208">
        <f>ROUND(I125*H125,0)</f>
        <v>0</v>
      </c>
      <c r="K125" s="204" t="s">
        <v>1</v>
      </c>
      <c r="L125" s="209"/>
      <c r="M125" s="210" t="s">
        <v>1</v>
      </c>
      <c r="N125" s="211" t="s">
        <v>43</v>
      </c>
      <c r="O125" s="76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147</v>
      </c>
      <c r="AT125" s="183" t="s">
        <v>143</v>
      </c>
      <c r="AU125" s="183" t="s">
        <v>85</v>
      </c>
      <c r="AY125" s="18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85</v>
      </c>
      <c r="BK125" s="184">
        <f>ROUND(I125*H125,0)</f>
        <v>0</v>
      </c>
      <c r="BL125" s="18" t="s">
        <v>94</v>
      </c>
      <c r="BM125" s="183" t="s">
        <v>94</v>
      </c>
    </row>
    <row r="126" s="2" customFormat="1" ht="24.15" customHeight="1">
      <c r="A126" s="37"/>
      <c r="B126" s="171"/>
      <c r="C126" s="202" t="s">
        <v>142</v>
      </c>
      <c r="D126" s="202" t="s">
        <v>143</v>
      </c>
      <c r="E126" s="203" t="s">
        <v>510</v>
      </c>
      <c r="F126" s="204" t="s">
        <v>511</v>
      </c>
      <c r="G126" s="205" t="s">
        <v>280</v>
      </c>
      <c r="H126" s="206">
        <v>1</v>
      </c>
      <c r="I126" s="207"/>
      <c r="J126" s="208">
        <f>ROUND(I126*H126,0)</f>
        <v>0</v>
      </c>
      <c r="K126" s="204" t="s">
        <v>1</v>
      </c>
      <c r="L126" s="209"/>
      <c r="M126" s="210" t="s">
        <v>1</v>
      </c>
      <c r="N126" s="211" t="s">
        <v>43</v>
      </c>
      <c r="O126" s="76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147</v>
      </c>
      <c r="AT126" s="183" t="s">
        <v>143</v>
      </c>
      <c r="AU126" s="183" t="s">
        <v>85</v>
      </c>
      <c r="AY126" s="18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85</v>
      </c>
      <c r="BK126" s="184">
        <f>ROUND(I126*H126,0)</f>
        <v>0</v>
      </c>
      <c r="BL126" s="18" t="s">
        <v>94</v>
      </c>
      <c r="BM126" s="183" t="s">
        <v>171</v>
      </c>
    </row>
    <row r="127" s="2" customFormat="1" ht="16.5" customHeight="1">
      <c r="A127" s="37"/>
      <c r="B127" s="171"/>
      <c r="C127" s="202" t="s">
        <v>94</v>
      </c>
      <c r="D127" s="202" t="s">
        <v>143</v>
      </c>
      <c r="E127" s="203" t="s">
        <v>512</v>
      </c>
      <c r="F127" s="204" t="s">
        <v>513</v>
      </c>
      <c r="G127" s="205" t="s">
        <v>280</v>
      </c>
      <c r="H127" s="206">
        <v>2</v>
      </c>
      <c r="I127" s="207"/>
      <c r="J127" s="208">
        <f>ROUND(I127*H127,0)</f>
        <v>0</v>
      </c>
      <c r="K127" s="204" t="s">
        <v>1</v>
      </c>
      <c r="L127" s="209"/>
      <c r="M127" s="210" t="s">
        <v>1</v>
      </c>
      <c r="N127" s="211" t="s">
        <v>43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147</v>
      </c>
      <c r="AT127" s="183" t="s">
        <v>143</v>
      </c>
      <c r="AU127" s="183" t="s">
        <v>85</v>
      </c>
      <c r="AY127" s="18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85</v>
      </c>
      <c r="BK127" s="184">
        <f>ROUND(I127*H127,0)</f>
        <v>0</v>
      </c>
      <c r="BL127" s="18" t="s">
        <v>94</v>
      </c>
      <c r="BM127" s="183" t="s">
        <v>147</v>
      </c>
    </row>
    <row r="128" s="2" customFormat="1" ht="16.5" customHeight="1">
      <c r="A128" s="37"/>
      <c r="B128" s="171"/>
      <c r="C128" s="202" t="s">
        <v>164</v>
      </c>
      <c r="D128" s="202" t="s">
        <v>143</v>
      </c>
      <c r="E128" s="203" t="s">
        <v>514</v>
      </c>
      <c r="F128" s="204" t="s">
        <v>515</v>
      </c>
      <c r="G128" s="205" t="s">
        <v>280</v>
      </c>
      <c r="H128" s="206">
        <v>1</v>
      </c>
      <c r="I128" s="207"/>
      <c r="J128" s="208">
        <f>ROUND(I128*H128,0)</f>
        <v>0</v>
      </c>
      <c r="K128" s="204" t="s">
        <v>1</v>
      </c>
      <c r="L128" s="209"/>
      <c r="M128" s="210" t="s">
        <v>1</v>
      </c>
      <c r="N128" s="211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147</v>
      </c>
      <c r="AT128" s="183" t="s">
        <v>143</v>
      </c>
      <c r="AU128" s="183" t="s">
        <v>85</v>
      </c>
      <c r="AY128" s="18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94</v>
      </c>
      <c r="BM128" s="183" t="s">
        <v>194</v>
      </c>
    </row>
    <row r="129" s="2" customFormat="1" ht="16.5" customHeight="1">
      <c r="A129" s="37"/>
      <c r="B129" s="171"/>
      <c r="C129" s="202" t="s">
        <v>171</v>
      </c>
      <c r="D129" s="202" t="s">
        <v>143</v>
      </c>
      <c r="E129" s="203" t="s">
        <v>516</v>
      </c>
      <c r="F129" s="204" t="s">
        <v>517</v>
      </c>
      <c r="G129" s="205" t="s">
        <v>280</v>
      </c>
      <c r="H129" s="206">
        <v>1</v>
      </c>
      <c r="I129" s="207"/>
      <c r="J129" s="208">
        <f>ROUND(I129*H129,0)</f>
        <v>0</v>
      </c>
      <c r="K129" s="204" t="s">
        <v>1</v>
      </c>
      <c r="L129" s="209"/>
      <c r="M129" s="210" t="s">
        <v>1</v>
      </c>
      <c r="N129" s="211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147</v>
      </c>
      <c r="AT129" s="183" t="s">
        <v>143</v>
      </c>
      <c r="AU129" s="183" t="s">
        <v>85</v>
      </c>
      <c r="AY129" s="18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94</v>
      </c>
      <c r="BM129" s="183" t="s">
        <v>202</v>
      </c>
    </row>
    <row r="130" s="2" customFormat="1" ht="16.5" customHeight="1">
      <c r="A130" s="37"/>
      <c r="B130" s="171"/>
      <c r="C130" s="202" t="s">
        <v>182</v>
      </c>
      <c r="D130" s="202" t="s">
        <v>143</v>
      </c>
      <c r="E130" s="203" t="s">
        <v>518</v>
      </c>
      <c r="F130" s="204" t="s">
        <v>519</v>
      </c>
      <c r="G130" s="205" t="s">
        <v>280</v>
      </c>
      <c r="H130" s="206">
        <v>36</v>
      </c>
      <c r="I130" s="207"/>
      <c r="J130" s="208">
        <f>ROUND(I130*H130,0)</f>
        <v>0</v>
      </c>
      <c r="K130" s="204" t="s">
        <v>1</v>
      </c>
      <c r="L130" s="209"/>
      <c r="M130" s="210" t="s">
        <v>1</v>
      </c>
      <c r="N130" s="211" t="s">
        <v>43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147</v>
      </c>
      <c r="AT130" s="183" t="s">
        <v>143</v>
      </c>
      <c r="AU130" s="183" t="s">
        <v>85</v>
      </c>
      <c r="AY130" s="18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85</v>
      </c>
      <c r="BK130" s="184">
        <f>ROUND(I130*H130,0)</f>
        <v>0</v>
      </c>
      <c r="BL130" s="18" t="s">
        <v>94</v>
      </c>
      <c r="BM130" s="183" t="s">
        <v>210</v>
      </c>
    </row>
    <row r="131" s="2" customFormat="1" ht="16.5" customHeight="1">
      <c r="A131" s="37"/>
      <c r="B131" s="171"/>
      <c r="C131" s="202" t="s">
        <v>147</v>
      </c>
      <c r="D131" s="202" t="s">
        <v>143</v>
      </c>
      <c r="E131" s="203" t="s">
        <v>520</v>
      </c>
      <c r="F131" s="204" t="s">
        <v>521</v>
      </c>
      <c r="G131" s="205" t="s">
        <v>280</v>
      </c>
      <c r="H131" s="206">
        <v>1</v>
      </c>
      <c r="I131" s="207"/>
      <c r="J131" s="208">
        <f>ROUND(I131*H131,0)</f>
        <v>0</v>
      </c>
      <c r="K131" s="204" t="s">
        <v>1</v>
      </c>
      <c r="L131" s="209"/>
      <c r="M131" s="210" t="s">
        <v>1</v>
      </c>
      <c r="N131" s="211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147</v>
      </c>
      <c r="AT131" s="183" t="s">
        <v>143</v>
      </c>
      <c r="AU131" s="183" t="s">
        <v>85</v>
      </c>
      <c r="AY131" s="18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94</v>
      </c>
      <c r="BM131" s="183" t="s">
        <v>156</v>
      </c>
    </row>
    <row r="132" s="2" customFormat="1" ht="16.5" customHeight="1">
      <c r="A132" s="37"/>
      <c r="B132" s="171"/>
      <c r="C132" s="202" t="s">
        <v>130</v>
      </c>
      <c r="D132" s="202" t="s">
        <v>143</v>
      </c>
      <c r="E132" s="203" t="s">
        <v>522</v>
      </c>
      <c r="F132" s="204" t="s">
        <v>523</v>
      </c>
      <c r="G132" s="205" t="s">
        <v>280</v>
      </c>
      <c r="H132" s="206">
        <v>1</v>
      </c>
      <c r="I132" s="207"/>
      <c r="J132" s="208">
        <f>ROUND(I132*H132,0)</f>
        <v>0</v>
      </c>
      <c r="K132" s="204" t="s">
        <v>1</v>
      </c>
      <c r="L132" s="209"/>
      <c r="M132" s="210" t="s">
        <v>1</v>
      </c>
      <c r="N132" s="211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147</v>
      </c>
      <c r="AT132" s="183" t="s">
        <v>143</v>
      </c>
      <c r="AU132" s="183" t="s">
        <v>85</v>
      </c>
      <c r="AY132" s="18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94</v>
      </c>
      <c r="BM132" s="183" t="s">
        <v>230</v>
      </c>
    </row>
    <row r="133" s="2" customFormat="1" ht="16.5" customHeight="1">
      <c r="A133" s="37"/>
      <c r="B133" s="171"/>
      <c r="C133" s="202" t="s">
        <v>194</v>
      </c>
      <c r="D133" s="202" t="s">
        <v>143</v>
      </c>
      <c r="E133" s="203" t="s">
        <v>524</v>
      </c>
      <c r="F133" s="204" t="s">
        <v>525</v>
      </c>
      <c r="G133" s="205" t="s">
        <v>280</v>
      </c>
      <c r="H133" s="206">
        <v>1</v>
      </c>
      <c r="I133" s="207"/>
      <c r="J133" s="208">
        <f>ROUND(I133*H133,0)</f>
        <v>0</v>
      </c>
      <c r="K133" s="204" t="s">
        <v>1</v>
      </c>
      <c r="L133" s="209"/>
      <c r="M133" s="210" t="s">
        <v>1</v>
      </c>
      <c r="N133" s="211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147</v>
      </c>
      <c r="AT133" s="183" t="s">
        <v>143</v>
      </c>
      <c r="AU133" s="183" t="s">
        <v>85</v>
      </c>
      <c r="AY133" s="18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94</v>
      </c>
      <c r="BM133" s="183" t="s">
        <v>241</v>
      </c>
    </row>
    <row r="134" s="2" customFormat="1" ht="16.5" customHeight="1">
      <c r="A134" s="37"/>
      <c r="B134" s="171"/>
      <c r="C134" s="202" t="s">
        <v>198</v>
      </c>
      <c r="D134" s="202" t="s">
        <v>143</v>
      </c>
      <c r="E134" s="203" t="s">
        <v>526</v>
      </c>
      <c r="F134" s="204" t="s">
        <v>527</v>
      </c>
      <c r="G134" s="205" t="s">
        <v>280</v>
      </c>
      <c r="H134" s="206">
        <v>2</v>
      </c>
      <c r="I134" s="207"/>
      <c r="J134" s="208">
        <f>ROUND(I134*H134,0)</f>
        <v>0</v>
      </c>
      <c r="K134" s="204" t="s">
        <v>1</v>
      </c>
      <c r="L134" s="209"/>
      <c r="M134" s="210" t="s">
        <v>1</v>
      </c>
      <c r="N134" s="211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147</v>
      </c>
      <c r="AT134" s="183" t="s">
        <v>143</v>
      </c>
      <c r="AU134" s="183" t="s">
        <v>85</v>
      </c>
      <c r="AY134" s="18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94</v>
      </c>
      <c r="BM134" s="183" t="s">
        <v>300</v>
      </c>
    </row>
    <row r="135" s="2" customFormat="1" ht="16.5" customHeight="1">
      <c r="A135" s="37"/>
      <c r="B135" s="171"/>
      <c r="C135" s="202" t="s">
        <v>202</v>
      </c>
      <c r="D135" s="202" t="s">
        <v>143</v>
      </c>
      <c r="E135" s="203" t="s">
        <v>528</v>
      </c>
      <c r="F135" s="204" t="s">
        <v>529</v>
      </c>
      <c r="G135" s="205" t="s">
        <v>280</v>
      </c>
      <c r="H135" s="206">
        <v>1</v>
      </c>
      <c r="I135" s="207"/>
      <c r="J135" s="208">
        <f>ROUND(I135*H135,0)</f>
        <v>0</v>
      </c>
      <c r="K135" s="204" t="s">
        <v>1</v>
      </c>
      <c r="L135" s="209"/>
      <c r="M135" s="210" t="s">
        <v>1</v>
      </c>
      <c r="N135" s="211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147</v>
      </c>
      <c r="AT135" s="183" t="s">
        <v>143</v>
      </c>
      <c r="AU135" s="183" t="s">
        <v>85</v>
      </c>
      <c r="AY135" s="18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94</v>
      </c>
      <c r="BM135" s="183" t="s">
        <v>303</v>
      </c>
    </row>
    <row r="136" s="2" customFormat="1" ht="24.15" customHeight="1">
      <c r="A136" s="37"/>
      <c r="B136" s="171"/>
      <c r="C136" s="202" t="s">
        <v>206</v>
      </c>
      <c r="D136" s="202" t="s">
        <v>143</v>
      </c>
      <c r="E136" s="203" t="s">
        <v>530</v>
      </c>
      <c r="F136" s="204" t="s">
        <v>531</v>
      </c>
      <c r="G136" s="205" t="s">
        <v>280</v>
      </c>
      <c r="H136" s="206">
        <v>1</v>
      </c>
      <c r="I136" s="207"/>
      <c r="J136" s="208">
        <f>ROUND(I136*H136,0)</f>
        <v>0</v>
      </c>
      <c r="K136" s="204" t="s">
        <v>1</v>
      </c>
      <c r="L136" s="209"/>
      <c r="M136" s="210" t="s">
        <v>1</v>
      </c>
      <c r="N136" s="211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147</v>
      </c>
      <c r="AT136" s="183" t="s">
        <v>143</v>
      </c>
      <c r="AU136" s="183" t="s">
        <v>85</v>
      </c>
      <c r="AY136" s="18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94</v>
      </c>
      <c r="BM136" s="183" t="s">
        <v>306</v>
      </c>
    </row>
    <row r="137" s="2" customFormat="1" ht="16.5" customHeight="1">
      <c r="A137" s="37"/>
      <c r="B137" s="171"/>
      <c r="C137" s="202" t="s">
        <v>210</v>
      </c>
      <c r="D137" s="202" t="s">
        <v>143</v>
      </c>
      <c r="E137" s="203" t="s">
        <v>532</v>
      </c>
      <c r="F137" s="204" t="s">
        <v>533</v>
      </c>
      <c r="G137" s="205" t="s">
        <v>280</v>
      </c>
      <c r="H137" s="206">
        <v>1</v>
      </c>
      <c r="I137" s="207"/>
      <c r="J137" s="208">
        <f>ROUND(I137*H137,0)</f>
        <v>0</v>
      </c>
      <c r="K137" s="204" t="s">
        <v>1</v>
      </c>
      <c r="L137" s="209"/>
      <c r="M137" s="210" t="s">
        <v>1</v>
      </c>
      <c r="N137" s="211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147</v>
      </c>
      <c r="AT137" s="183" t="s">
        <v>143</v>
      </c>
      <c r="AU137" s="183" t="s">
        <v>85</v>
      </c>
      <c r="AY137" s="18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94</v>
      </c>
      <c r="BM137" s="183" t="s">
        <v>309</v>
      </c>
    </row>
    <row r="138" s="2" customFormat="1" ht="16.5" customHeight="1">
      <c r="A138" s="37"/>
      <c r="B138" s="171"/>
      <c r="C138" s="202" t="s">
        <v>9</v>
      </c>
      <c r="D138" s="202" t="s">
        <v>143</v>
      </c>
      <c r="E138" s="203" t="s">
        <v>534</v>
      </c>
      <c r="F138" s="204" t="s">
        <v>535</v>
      </c>
      <c r="G138" s="205" t="s">
        <v>280</v>
      </c>
      <c r="H138" s="206">
        <v>3</v>
      </c>
      <c r="I138" s="207"/>
      <c r="J138" s="208">
        <f>ROUND(I138*H138,0)</f>
        <v>0</v>
      </c>
      <c r="K138" s="204" t="s">
        <v>1</v>
      </c>
      <c r="L138" s="209"/>
      <c r="M138" s="210" t="s">
        <v>1</v>
      </c>
      <c r="N138" s="211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147</v>
      </c>
      <c r="AT138" s="183" t="s">
        <v>143</v>
      </c>
      <c r="AU138" s="183" t="s">
        <v>85</v>
      </c>
      <c r="AY138" s="18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94</v>
      </c>
      <c r="BM138" s="183" t="s">
        <v>312</v>
      </c>
    </row>
    <row r="139" s="2" customFormat="1" ht="16.5" customHeight="1">
      <c r="A139" s="37"/>
      <c r="B139" s="171"/>
      <c r="C139" s="202" t="s">
        <v>156</v>
      </c>
      <c r="D139" s="202" t="s">
        <v>143</v>
      </c>
      <c r="E139" s="203" t="s">
        <v>536</v>
      </c>
      <c r="F139" s="204" t="s">
        <v>537</v>
      </c>
      <c r="G139" s="205" t="s">
        <v>280</v>
      </c>
      <c r="H139" s="206">
        <v>1</v>
      </c>
      <c r="I139" s="207"/>
      <c r="J139" s="208">
        <f>ROUND(I139*H139,0)</f>
        <v>0</v>
      </c>
      <c r="K139" s="204" t="s">
        <v>1</v>
      </c>
      <c r="L139" s="209"/>
      <c r="M139" s="210" t="s">
        <v>1</v>
      </c>
      <c r="N139" s="211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147</v>
      </c>
      <c r="AT139" s="183" t="s">
        <v>143</v>
      </c>
      <c r="AU139" s="183" t="s">
        <v>85</v>
      </c>
      <c r="AY139" s="18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94</v>
      </c>
      <c r="BM139" s="183" t="s">
        <v>91</v>
      </c>
    </row>
    <row r="140" s="2" customFormat="1" ht="16.5" customHeight="1">
      <c r="A140" s="37"/>
      <c r="B140" s="171"/>
      <c r="C140" s="202" t="s">
        <v>223</v>
      </c>
      <c r="D140" s="202" t="s">
        <v>143</v>
      </c>
      <c r="E140" s="203" t="s">
        <v>538</v>
      </c>
      <c r="F140" s="204" t="s">
        <v>539</v>
      </c>
      <c r="G140" s="205" t="s">
        <v>280</v>
      </c>
      <c r="H140" s="206">
        <v>1</v>
      </c>
      <c r="I140" s="207"/>
      <c r="J140" s="208">
        <f>ROUND(I140*H140,0)</f>
        <v>0</v>
      </c>
      <c r="K140" s="204" t="s">
        <v>1</v>
      </c>
      <c r="L140" s="209"/>
      <c r="M140" s="210" t="s">
        <v>1</v>
      </c>
      <c r="N140" s="211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147</v>
      </c>
      <c r="AT140" s="183" t="s">
        <v>143</v>
      </c>
      <c r="AU140" s="183" t="s">
        <v>85</v>
      </c>
      <c r="AY140" s="18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94</v>
      </c>
      <c r="BM140" s="183" t="s">
        <v>317</v>
      </c>
    </row>
    <row r="141" s="2" customFormat="1" ht="16.5" customHeight="1">
      <c r="A141" s="37"/>
      <c r="B141" s="171"/>
      <c r="C141" s="202" t="s">
        <v>230</v>
      </c>
      <c r="D141" s="202" t="s">
        <v>143</v>
      </c>
      <c r="E141" s="203" t="s">
        <v>540</v>
      </c>
      <c r="F141" s="204" t="s">
        <v>541</v>
      </c>
      <c r="G141" s="205" t="s">
        <v>280</v>
      </c>
      <c r="H141" s="206">
        <v>4</v>
      </c>
      <c r="I141" s="207"/>
      <c r="J141" s="208">
        <f>ROUND(I141*H141,0)</f>
        <v>0</v>
      </c>
      <c r="K141" s="204" t="s">
        <v>1</v>
      </c>
      <c r="L141" s="209"/>
      <c r="M141" s="210" t="s">
        <v>1</v>
      </c>
      <c r="N141" s="211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147</v>
      </c>
      <c r="AT141" s="183" t="s">
        <v>143</v>
      </c>
      <c r="AU141" s="183" t="s">
        <v>85</v>
      </c>
      <c r="AY141" s="18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94</v>
      </c>
      <c r="BM141" s="183" t="s">
        <v>320</v>
      </c>
    </row>
    <row r="142" s="2" customFormat="1" ht="16.5" customHeight="1">
      <c r="A142" s="37"/>
      <c r="B142" s="171"/>
      <c r="C142" s="202" t="s">
        <v>234</v>
      </c>
      <c r="D142" s="202" t="s">
        <v>143</v>
      </c>
      <c r="E142" s="203" t="s">
        <v>542</v>
      </c>
      <c r="F142" s="204" t="s">
        <v>543</v>
      </c>
      <c r="G142" s="205" t="s">
        <v>280</v>
      </c>
      <c r="H142" s="206">
        <v>4</v>
      </c>
      <c r="I142" s="207"/>
      <c r="J142" s="208">
        <f>ROUND(I142*H142,0)</f>
        <v>0</v>
      </c>
      <c r="K142" s="204" t="s">
        <v>1</v>
      </c>
      <c r="L142" s="209"/>
      <c r="M142" s="210" t="s">
        <v>1</v>
      </c>
      <c r="N142" s="211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147</v>
      </c>
      <c r="AT142" s="183" t="s">
        <v>143</v>
      </c>
      <c r="AU142" s="183" t="s">
        <v>85</v>
      </c>
      <c r="AY142" s="18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94</v>
      </c>
      <c r="BM142" s="183" t="s">
        <v>324</v>
      </c>
    </row>
    <row r="143" s="2" customFormat="1" ht="16.5" customHeight="1">
      <c r="A143" s="37"/>
      <c r="B143" s="171"/>
      <c r="C143" s="202" t="s">
        <v>241</v>
      </c>
      <c r="D143" s="202" t="s">
        <v>143</v>
      </c>
      <c r="E143" s="203" t="s">
        <v>544</v>
      </c>
      <c r="F143" s="204" t="s">
        <v>545</v>
      </c>
      <c r="G143" s="205" t="s">
        <v>280</v>
      </c>
      <c r="H143" s="206">
        <v>36</v>
      </c>
      <c r="I143" s="207"/>
      <c r="J143" s="208">
        <f>ROUND(I143*H143,0)</f>
        <v>0</v>
      </c>
      <c r="K143" s="204" t="s">
        <v>1</v>
      </c>
      <c r="L143" s="209"/>
      <c r="M143" s="210" t="s">
        <v>1</v>
      </c>
      <c r="N143" s="211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147</v>
      </c>
      <c r="AT143" s="183" t="s">
        <v>143</v>
      </c>
      <c r="AU143" s="183" t="s">
        <v>85</v>
      </c>
      <c r="AY143" s="18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94</v>
      </c>
      <c r="BM143" s="183" t="s">
        <v>327</v>
      </c>
    </row>
    <row r="144" s="2" customFormat="1" ht="76.35" customHeight="1">
      <c r="A144" s="37"/>
      <c r="B144" s="171"/>
      <c r="C144" s="202" t="s">
        <v>7</v>
      </c>
      <c r="D144" s="202" t="s">
        <v>143</v>
      </c>
      <c r="E144" s="203" t="s">
        <v>698</v>
      </c>
      <c r="F144" s="204" t="s">
        <v>547</v>
      </c>
      <c r="G144" s="205" t="s">
        <v>280</v>
      </c>
      <c r="H144" s="206">
        <v>36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147</v>
      </c>
      <c r="AT144" s="183" t="s">
        <v>143</v>
      </c>
      <c r="AU144" s="183" t="s">
        <v>85</v>
      </c>
      <c r="AY144" s="18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94</v>
      </c>
      <c r="BM144" s="183" t="s">
        <v>331</v>
      </c>
    </row>
    <row r="145" s="2" customFormat="1" ht="66.75" customHeight="1">
      <c r="A145" s="37"/>
      <c r="B145" s="171"/>
      <c r="C145" s="202" t="s">
        <v>300</v>
      </c>
      <c r="D145" s="202" t="s">
        <v>143</v>
      </c>
      <c r="E145" s="203" t="s">
        <v>548</v>
      </c>
      <c r="F145" s="204" t="s">
        <v>549</v>
      </c>
      <c r="G145" s="205" t="s">
        <v>280</v>
      </c>
      <c r="H145" s="206">
        <v>36</v>
      </c>
      <c r="I145" s="207"/>
      <c r="J145" s="208">
        <f>ROUND(I145*H145,0)</f>
        <v>0</v>
      </c>
      <c r="K145" s="204" t="s">
        <v>1</v>
      </c>
      <c r="L145" s="209"/>
      <c r="M145" s="210" t="s">
        <v>1</v>
      </c>
      <c r="N145" s="211" t="s">
        <v>43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147</v>
      </c>
      <c r="AT145" s="183" t="s">
        <v>143</v>
      </c>
      <c r="AU145" s="183" t="s">
        <v>85</v>
      </c>
      <c r="AY145" s="18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94</v>
      </c>
      <c r="BM145" s="183" t="s">
        <v>334</v>
      </c>
    </row>
    <row r="146" s="2" customFormat="1" ht="16.5" customHeight="1">
      <c r="A146" s="37"/>
      <c r="B146" s="171"/>
      <c r="C146" s="202" t="s">
        <v>321</v>
      </c>
      <c r="D146" s="202" t="s">
        <v>143</v>
      </c>
      <c r="E146" s="203" t="s">
        <v>550</v>
      </c>
      <c r="F146" s="204" t="s">
        <v>551</v>
      </c>
      <c r="G146" s="205" t="s">
        <v>280</v>
      </c>
      <c r="H146" s="206">
        <v>36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147</v>
      </c>
      <c r="AT146" s="183" t="s">
        <v>143</v>
      </c>
      <c r="AU146" s="183" t="s">
        <v>85</v>
      </c>
      <c r="AY146" s="18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94</v>
      </c>
      <c r="BM146" s="183" t="s">
        <v>338</v>
      </c>
    </row>
    <row r="147" s="2" customFormat="1" ht="16.5" customHeight="1">
      <c r="A147" s="37"/>
      <c r="B147" s="171"/>
      <c r="C147" s="202" t="s">
        <v>303</v>
      </c>
      <c r="D147" s="202" t="s">
        <v>143</v>
      </c>
      <c r="E147" s="203" t="s">
        <v>552</v>
      </c>
      <c r="F147" s="204" t="s">
        <v>553</v>
      </c>
      <c r="G147" s="205" t="s">
        <v>280</v>
      </c>
      <c r="H147" s="206">
        <v>36</v>
      </c>
      <c r="I147" s="207"/>
      <c r="J147" s="208">
        <f>ROUND(I147*H147,0)</f>
        <v>0</v>
      </c>
      <c r="K147" s="204" t="s">
        <v>1</v>
      </c>
      <c r="L147" s="209"/>
      <c r="M147" s="210" t="s">
        <v>1</v>
      </c>
      <c r="N147" s="211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147</v>
      </c>
      <c r="AT147" s="183" t="s">
        <v>143</v>
      </c>
      <c r="AU147" s="183" t="s">
        <v>85</v>
      </c>
      <c r="AY147" s="18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94</v>
      </c>
      <c r="BM147" s="183" t="s">
        <v>341</v>
      </c>
    </row>
    <row r="148" s="2" customFormat="1" ht="16.5" customHeight="1">
      <c r="A148" s="37"/>
      <c r="B148" s="171"/>
      <c r="C148" s="202" t="s">
        <v>328</v>
      </c>
      <c r="D148" s="202" t="s">
        <v>143</v>
      </c>
      <c r="E148" s="203" t="s">
        <v>554</v>
      </c>
      <c r="F148" s="204" t="s">
        <v>555</v>
      </c>
      <c r="G148" s="205" t="s">
        <v>280</v>
      </c>
      <c r="H148" s="206">
        <v>36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147</v>
      </c>
      <c r="AT148" s="183" t="s">
        <v>143</v>
      </c>
      <c r="AU148" s="183" t="s">
        <v>85</v>
      </c>
      <c r="AY148" s="18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94</v>
      </c>
      <c r="BM148" s="183" t="s">
        <v>345</v>
      </c>
    </row>
    <row r="149" s="2" customFormat="1" ht="16.5" customHeight="1">
      <c r="A149" s="37"/>
      <c r="B149" s="171"/>
      <c r="C149" s="202" t="s">
        <v>306</v>
      </c>
      <c r="D149" s="202" t="s">
        <v>143</v>
      </c>
      <c r="E149" s="203" t="s">
        <v>556</v>
      </c>
      <c r="F149" s="204" t="s">
        <v>557</v>
      </c>
      <c r="G149" s="205" t="s">
        <v>280</v>
      </c>
      <c r="H149" s="206">
        <v>2</v>
      </c>
      <c r="I149" s="207"/>
      <c r="J149" s="208">
        <f>ROUND(I149*H149,0)</f>
        <v>0</v>
      </c>
      <c r="K149" s="204" t="s">
        <v>1</v>
      </c>
      <c r="L149" s="209"/>
      <c r="M149" s="210" t="s">
        <v>1</v>
      </c>
      <c r="N149" s="211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147</v>
      </c>
      <c r="AT149" s="183" t="s">
        <v>143</v>
      </c>
      <c r="AU149" s="183" t="s">
        <v>85</v>
      </c>
      <c r="AY149" s="18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94</v>
      </c>
      <c r="BM149" s="183" t="s">
        <v>348</v>
      </c>
    </row>
    <row r="150" s="2" customFormat="1" ht="16.5" customHeight="1">
      <c r="A150" s="37"/>
      <c r="B150" s="171"/>
      <c r="C150" s="202" t="s">
        <v>335</v>
      </c>
      <c r="D150" s="202" t="s">
        <v>143</v>
      </c>
      <c r="E150" s="203" t="s">
        <v>558</v>
      </c>
      <c r="F150" s="204" t="s">
        <v>559</v>
      </c>
      <c r="G150" s="205" t="s">
        <v>280</v>
      </c>
      <c r="H150" s="206">
        <v>10</v>
      </c>
      <c r="I150" s="207"/>
      <c r="J150" s="208">
        <f>ROUND(I150*H150,0)</f>
        <v>0</v>
      </c>
      <c r="K150" s="204" t="s">
        <v>1</v>
      </c>
      <c r="L150" s="209"/>
      <c r="M150" s="210" t="s">
        <v>1</v>
      </c>
      <c r="N150" s="211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147</v>
      </c>
      <c r="AT150" s="183" t="s">
        <v>143</v>
      </c>
      <c r="AU150" s="183" t="s">
        <v>85</v>
      </c>
      <c r="AY150" s="18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94</v>
      </c>
      <c r="BM150" s="183" t="s">
        <v>352</v>
      </c>
    </row>
    <row r="151" s="2" customFormat="1" ht="16.5" customHeight="1">
      <c r="A151" s="37"/>
      <c r="B151" s="171"/>
      <c r="C151" s="202" t="s">
        <v>309</v>
      </c>
      <c r="D151" s="202" t="s">
        <v>143</v>
      </c>
      <c r="E151" s="203" t="s">
        <v>560</v>
      </c>
      <c r="F151" s="204" t="s">
        <v>561</v>
      </c>
      <c r="G151" s="205" t="s">
        <v>280</v>
      </c>
      <c r="H151" s="206">
        <v>9</v>
      </c>
      <c r="I151" s="207"/>
      <c r="J151" s="208">
        <f>ROUND(I151*H151,0)</f>
        <v>0</v>
      </c>
      <c r="K151" s="204" t="s">
        <v>1</v>
      </c>
      <c r="L151" s="209"/>
      <c r="M151" s="210" t="s">
        <v>1</v>
      </c>
      <c r="N151" s="211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147</v>
      </c>
      <c r="AT151" s="183" t="s">
        <v>143</v>
      </c>
      <c r="AU151" s="183" t="s">
        <v>85</v>
      </c>
      <c r="AY151" s="18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94</v>
      </c>
      <c r="BM151" s="183" t="s">
        <v>442</v>
      </c>
    </row>
    <row r="152" s="2" customFormat="1" ht="16.5" customHeight="1">
      <c r="A152" s="37"/>
      <c r="B152" s="171"/>
      <c r="C152" s="202" t="s">
        <v>342</v>
      </c>
      <c r="D152" s="202" t="s">
        <v>143</v>
      </c>
      <c r="E152" s="203" t="s">
        <v>562</v>
      </c>
      <c r="F152" s="204" t="s">
        <v>563</v>
      </c>
      <c r="G152" s="205" t="s">
        <v>280</v>
      </c>
      <c r="H152" s="206">
        <v>1</v>
      </c>
      <c r="I152" s="207"/>
      <c r="J152" s="208">
        <f>ROUND(I152*H152,0)</f>
        <v>0</v>
      </c>
      <c r="K152" s="204" t="s">
        <v>1</v>
      </c>
      <c r="L152" s="209"/>
      <c r="M152" s="210" t="s">
        <v>1</v>
      </c>
      <c r="N152" s="211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147</v>
      </c>
      <c r="AT152" s="183" t="s">
        <v>143</v>
      </c>
      <c r="AU152" s="183" t="s">
        <v>85</v>
      </c>
      <c r="AY152" s="18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94</v>
      </c>
      <c r="BM152" s="183" t="s">
        <v>357</v>
      </c>
    </row>
    <row r="153" s="2" customFormat="1" ht="16.5" customHeight="1">
      <c r="A153" s="37"/>
      <c r="B153" s="171"/>
      <c r="C153" s="202" t="s">
        <v>312</v>
      </c>
      <c r="D153" s="202" t="s">
        <v>143</v>
      </c>
      <c r="E153" s="203" t="s">
        <v>566</v>
      </c>
      <c r="F153" s="204" t="s">
        <v>567</v>
      </c>
      <c r="G153" s="205" t="s">
        <v>280</v>
      </c>
      <c r="H153" s="206">
        <v>90</v>
      </c>
      <c r="I153" s="207"/>
      <c r="J153" s="208">
        <f>ROUND(I153*H153,0)</f>
        <v>0</v>
      </c>
      <c r="K153" s="204" t="s">
        <v>1</v>
      </c>
      <c r="L153" s="209"/>
      <c r="M153" s="210" t="s">
        <v>1</v>
      </c>
      <c r="N153" s="211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147</v>
      </c>
      <c r="AT153" s="183" t="s">
        <v>143</v>
      </c>
      <c r="AU153" s="183" t="s">
        <v>85</v>
      </c>
      <c r="AY153" s="18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94</v>
      </c>
      <c r="BM153" s="183" t="s">
        <v>361</v>
      </c>
    </row>
    <row r="154" s="2" customFormat="1" ht="24.15" customHeight="1">
      <c r="A154" s="37"/>
      <c r="B154" s="171"/>
      <c r="C154" s="202" t="s">
        <v>88</v>
      </c>
      <c r="D154" s="202" t="s">
        <v>143</v>
      </c>
      <c r="E154" s="203" t="s">
        <v>568</v>
      </c>
      <c r="F154" s="204" t="s">
        <v>569</v>
      </c>
      <c r="G154" s="205" t="s">
        <v>280</v>
      </c>
      <c r="H154" s="206">
        <v>180</v>
      </c>
      <c r="I154" s="207"/>
      <c r="J154" s="208">
        <f>ROUND(I154*H154,0)</f>
        <v>0</v>
      </c>
      <c r="K154" s="204" t="s">
        <v>1</v>
      </c>
      <c r="L154" s="209"/>
      <c r="M154" s="210" t="s">
        <v>1</v>
      </c>
      <c r="N154" s="211" t="s">
        <v>43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147</v>
      </c>
      <c r="AT154" s="183" t="s">
        <v>143</v>
      </c>
      <c r="AU154" s="183" t="s">
        <v>85</v>
      </c>
      <c r="AY154" s="18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85</v>
      </c>
      <c r="BK154" s="184">
        <f>ROUND(I154*H154,0)</f>
        <v>0</v>
      </c>
      <c r="BL154" s="18" t="s">
        <v>94</v>
      </c>
      <c r="BM154" s="183" t="s">
        <v>364</v>
      </c>
    </row>
    <row r="155" s="2" customFormat="1" ht="16.5" customHeight="1">
      <c r="A155" s="37"/>
      <c r="B155" s="171"/>
      <c r="C155" s="172" t="s">
        <v>91</v>
      </c>
      <c r="D155" s="172" t="s">
        <v>132</v>
      </c>
      <c r="E155" s="173" t="s">
        <v>570</v>
      </c>
      <c r="F155" s="174" t="s">
        <v>527</v>
      </c>
      <c r="G155" s="175" t="s">
        <v>280</v>
      </c>
      <c r="H155" s="176">
        <v>2</v>
      </c>
      <c r="I155" s="177"/>
      <c r="J155" s="178">
        <f>ROUND(I155*H155,0)</f>
        <v>0</v>
      </c>
      <c r="K155" s="174" t="s">
        <v>1</v>
      </c>
      <c r="L155" s="38"/>
      <c r="M155" s="179" t="s">
        <v>1</v>
      </c>
      <c r="N155" s="180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94</v>
      </c>
      <c r="AT155" s="183" t="s">
        <v>132</v>
      </c>
      <c r="AU155" s="183" t="s">
        <v>85</v>
      </c>
      <c r="AY155" s="18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94</v>
      </c>
      <c r="BM155" s="183" t="s">
        <v>699</v>
      </c>
    </row>
    <row r="156" s="2" customFormat="1" ht="16.5" customHeight="1">
      <c r="A156" s="37"/>
      <c r="B156" s="171"/>
      <c r="C156" s="172" t="s">
        <v>358</v>
      </c>
      <c r="D156" s="172" t="s">
        <v>132</v>
      </c>
      <c r="E156" s="173" t="s">
        <v>572</v>
      </c>
      <c r="F156" s="174" t="s">
        <v>529</v>
      </c>
      <c r="G156" s="175" t="s">
        <v>280</v>
      </c>
      <c r="H156" s="176">
        <v>1</v>
      </c>
      <c r="I156" s="177"/>
      <c r="J156" s="178">
        <f>ROUND(I156*H156,0)</f>
        <v>0</v>
      </c>
      <c r="K156" s="174" t="s">
        <v>1</v>
      </c>
      <c r="L156" s="38"/>
      <c r="M156" s="179" t="s">
        <v>1</v>
      </c>
      <c r="N156" s="180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94</v>
      </c>
      <c r="AT156" s="183" t="s">
        <v>132</v>
      </c>
      <c r="AU156" s="183" t="s">
        <v>85</v>
      </c>
      <c r="AY156" s="18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94</v>
      </c>
      <c r="BM156" s="183" t="s">
        <v>700</v>
      </c>
    </row>
    <row r="157" s="2" customFormat="1" ht="24.15" customHeight="1">
      <c r="A157" s="37"/>
      <c r="B157" s="171"/>
      <c r="C157" s="172" t="s">
        <v>317</v>
      </c>
      <c r="D157" s="172" t="s">
        <v>132</v>
      </c>
      <c r="E157" s="173" t="s">
        <v>574</v>
      </c>
      <c r="F157" s="174" t="s">
        <v>531</v>
      </c>
      <c r="G157" s="175" t="s">
        <v>280</v>
      </c>
      <c r="H157" s="176">
        <v>1</v>
      </c>
      <c r="I157" s="177"/>
      <c r="J157" s="178">
        <f>ROUND(I157*H157,0)</f>
        <v>0</v>
      </c>
      <c r="K157" s="174" t="s">
        <v>1</v>
      </c>
      <c r="L157" s="38"/>
      <c r="M157" s="179" t="s">
        <v>1</v>
      </c>
      <c r="N157" s="180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94</v>
      </c>
      <c r="AT157" s="183" t="s">
        <v>132</v>
      </c>
      <c r="AU157" s="183" t="s">
        <v>85</v>
      </c>
      <c r="AY157" s="18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94</v>
      </c>
      <c r="BM157" s="183" t="s">
        <v>701</v>
      </c>
    </row>
    <row r="158" s="2" customFormat="1" ht="16.5" customHeight="1">
      <c r="A158" s="37"/>
      <c r="B158" s="171"/>
      <c r="C158" s="172" t="s">
        <v>365</v>
      </c>
      <c r="D158" s="172" t="s">
        <v>132</v>
      </c>
      <c r="E158" s="173" t="s">
        <v>576</v>
      </c>
      <c r="F158" s="174" t="s">
        <v>535</v>
      </c>
      <c r="G158" s="175" t="s">
        <v>280</v>
      </c>
      <c r="H158" s="176">
        <v>3</v>
      </c>
      <c r="I158" s="177"/>
      <c r="J158" s="178">
        <f>ROUND(I158*H158,0)</f>
        <v>0</v>
      </c>
      <c r="K158" s="174" t="s">
        <v>1</v>
      </c>
      <c r="L158" s="38"/>
      <c r="M158" s="179" t="s">
        <v>1</v>
      </c>
      <c r="N158" s="180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94</v>
      </c>
      <c r="AT158" s="183" t="s">
        <v>132</v>
      </c>
      <c r="AU158" s="183" t="s">
        <v>85</v>
      </c>
      <c r="AY158" s="18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94</v>
      </c>
      <c r="BM158" s="183" t="s">
        <v>702</v>
      </c>
    </row>
    <row r="159" s="2" customFormat="1" ht="16.5" customHeight="1">
      <c r="A159" s="37"/>
      <c r="B159" s="171"/>
      <c r="C159" s="172" t="s">
        <v>320</v>
      </c>
      <c r="D159" s="172" t="s">
        <v>132</v>
      </c>
      <c r="E159" s="173" t="s">
        <v>578</v>
      </c>
      <c r="F159" s="174" t="s">
        <v>537</v>
      </c>
      <c r="G159" s="175" t="s">
        <v>280</v>
      </c>
      <c r="H159" s="176">
        <v>1</v>
      </c>
      <c r="I159" s="177"/>
      <c r="J159" s="178">
        <f>ROUND(I159*H159,0)</f>
        <v>0</v>
      </c>
      <c r="K159" s="174" t="s">
        <v>1</v>
      </c>
      <c r="L159" s="38"/>
      <c r="M159" s="179" t="s">
        <v>1</v>
      </c>
      <c r="N159" s="180" t="s">
        <v>43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94</v>
      </c>
      <c r="AT159" s="183" t="s">
        <v>132</v>
      </c>
      <c r="AU159" s="183" t="s">
        <v>85</v>
      </c>
      <c r="AY159" s="18" t="s">
        <v>129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85</v>
      </c>
      <c r="BK159" s="184">
        <f>ROUND(I159*H159,0)</f>
        <v>0</v>
      </c>
      <c r="BL159" s="18" t="s">
        <v>94</v>
      </c>
      <c r="BM159" s="183" t="s">
        <v>703</v>
      </c>
    </row>
    <row r="160" s="2" customFormat="1" ht="16.5" customHeight="1">
      <c r="A160" s="37"/>
      <c r="B160" s="171"/>
      <c r="C160" s="172" t="s">
        <v>371</v>
      </c>
      <c r="D160" s="172" t="s">
        <v>132</v>
      </c>
      <c r="E160" s="173" t="s">
        <v>580</v>
      </c>
      <c r="F160" s="174" t="s">
        <v>539</v>
      </c>
      <c r="G160" s="175" t="s">
        <v>280</v>
      </c>
      <c r="H160" s="176">
        <v>1</v>
      </c>
      <c r="I160" s="177"/>
      <c r="J160" s="178">
        <f>ROUND(I160*H160,0)</f>
        <v>0</v>
      </c>
      <c r="K160" s="174" t="s">
        <v>1</v>
      </c>
      <c r="L160" s="38"/>
      <c r="M160" s="179" t="s">
        <v>1</v>
      </c>
      <c r="N160" s="180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94</v>
      </c>
      <c r="AT160" s="183" t="s">
        <v>132</v>
      </c>
      <c r="AU160" s="183" t="s">
        <v>85</v>
      </c>
      <c r="AY160" s="18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94</v>
      </c>
      <c r="BM160" s="183" t="s">
        <v>704</v>
      </c>
    </row>
    <row r="161" s="2" customFormat="1" ht="16.5" customHeight="1">
      <c r="A161" s="37"/>
      <c r="B161" s="171"/>
      <c r="C161" s="172" t="s">
        <v>324</v>
      </c>
      <c r="D161" s="172" t="s">
        <v>132</v>
      </c>
      <c r="E161" s="173" t="s">
        <v>582</v>
      </c>
      <c r="F161" s="174" t="s">
        <v>541</v>
      </c>
      <c r="G161" s="175" t="s">
        <v>280</v>
      </c>
      <c r="H161" s="176">
        <v>4</v>
      </c>
      <c r="I161" s="177"/>
      <c r="J161" s="178">
        <f>ROUND(I161*H161,0)</f>
        <v>0</v>
      </c>
      <c r="K161" s="174" t="s">
        <v>1</v>
      </c>
      <c r="L161" s="38"/>
      <c r="M161" s="179" t="s">
        <v>1</v>
      </c>
      <c r="N161" s="180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94</v>
      </c>
      <c r="AT161" s="183" t="s">
        <v>132</v>
      </c>
      <c r="AU161" s="183" t="s">
        <v>85</v>
      </c>
      <c r="AY161" s="18" t="s">
        <v>129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94</v>
      </c>
      <c r="BM161" s="183" t="s">
        <v>705</v>
      </c>
    </row>
    <row r="162" s="2" customFormat="1" ht="16.5" customHeight="1">
      <c r="A162" s="37"/>
      <c r="B162" s="171"/>
      <c r="C162" s="172" t="s">
        <v>378</v>
      </c>
      <c r="D162" s="172" t="s">
        <v>132</v>
      </c>
      <c r="E162" s="173" t="s">
        <v>584</v>
      </c>
      <c r="F162" s="174" t="s">
        <v>543</v>
      </c>
      <c r="G162" s="175" t="s">
        <v>280</v>
      </c>
      <c r="H162" s="176">
        <v>4</v>
      </c>
      <c r="I162" s="177"/>
      <c r="J162" s="178">
        <f>ROUND(I162*H162,0)</f>
        <v>0</v>
      </c>
      <c r="K162" s="174" t="s">
        <v>1</v>
      </c>
      <c r="L162" s="38"/>
      <c r="M162" s="179" t="s">
        <v>1</v>
      </c>
      <c r="N162" s="180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94</v>
      </c>
      <c r="AT162" s="183" t="s">
        <v>132</v>
      </c>
      <c r="AU162" s="183" t="s">
        <v>85</v>
      </c>
      <c r="AY162" s="18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94</v>
      </c>
      <c r="BM162" s="183" t="s">
        <v>706</v>
      </c>
    </row>
    <row r="163" s="2" customFormat="1" ht="16.5" customHeight="1">
      <c r="A163" s="37"/>
      <c r="B163" s="171"/>
      <c r="C163" s="172" t="s">
        <v>327</v>
      </c>
      <c r="D163" s="172" t="s">
        <v>132</v>
      </c>
      <c r="E163" s="173" t="s">
        <v>586</v>
      </c>
      <c r="F163" s="174" t="s">
        <v>545</v>
      </c>
      <c r="G163" s="175" t="s">
        <v>280</v>
      </c>
      <c r="H163" s="176">
        <v>36</v>
      </c>
      <c r="I163" s="177"/>
      <c r="J163" s="178">
        <f>ROUND(I163*H163,0)</f>
        <v>0</v>
      </c>
      <c r="K163" s="174" t="s">
        <v>1</v>
      </c>
      <c r="L163" s="38"/>
      <c r="M163" s="179" t="s">
        <v>1</v>
      </c>
      <c r="N163" s="180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94</v>
      </c>
      <c r="AT163" s="183" t="s">
        <v>132</v>
      </c>
      <c r="AU163" s="183" t="s">
        <v>85</v>
      </c>
      <c r="AY163" s="18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94</v>
      </c>
      <c r="BM163" s="183" t="s">
        <v>707</v>
      </c>
    </row>
    <row r="164" s="2" customFormat="1" ht="66.75" customHeight="1">
      <c r="A164" s="37"/>
      <c r="B164" s="171"/>
      <c r="C164" s="172" t="s">
        <v>385</v>
      </c>
      <c r="D164" s="172" t="s">
        <v>132</v>
      </c>
      <c r="E164" s="173" t="s">
        <v>590</v>
      </c>
      <c r="F164" s="174" t="s">
        <v>549</v>
      </c>
      <c r="G164" s="175" t="s">
        <v>280</v>
      </c>
      <c r="H164" s="176">
        <v>36</v>
      </c>
      <c r="I164" s="177"/>
      <c r="J164" s="178">
        <f>ROUND(I164*H164,0)</f>
        <v>0</v>
      </c>
      <c r="K164" s="174" t="s">
        <v>1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94</v>
      </c>
      <c r="AT164" s="183" t="s">
        <v>132</v>
      </c>
      <c r="AU164" s="183" t="s">
        <v>85</v>
      </c>
      <c r="AY164" s="18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94</v>
      </c>
      <c r="BM164" s="183" t="s">
        <v>708</v>
      </c>
    </row>
    <row r="165" s="2" customFormat="1" ht="16.5" customHeight="1">
      <c r="A165" s="37"/>
      <c r="B165" s="171"/>
      <c r="C165" s="172" t="s">
        <v>331</v>
      </c>
      <c r="D165" s="172" t="s">
        <v>132</v>
      </c>
      <c r="E165" s="173" t="s">
        <v>592</v>
      </c>
      <c r="F165" s="174" t="s">
        <v>557</v>
      </c>
      <c r="G165" s="175" t="s">
        <v>280</v>
      </c>
      <c r="H165" s="176">
        <v>2</v>
      </c>
      <c r="I165" s="177"/>
      <c r="J165" s="178">
        <f>ROUND(I165*H165,0)</f>
        <v>0</v>
      </c>
      <c r="K165" s="174" t="s">
        <v>1</v>
      </c>
      <c r="L165" s="38"/>
      <c r="M165" s="179" t="s">
        <v>1</v>
      </c>
      <c r="N165" s="180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94</v>
      </c>
      <c r="AT165" s="183" t="s">
        <v>132</v>
      </c>
      <c r="AU165" s="183" t="s">
        <v>85</v>
      </c>
      <c r="AY165" s="18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94</v>
      </c>
      <c r="BM165" s="183" t="s">
        <v>709</v>
      </c>
    </row>
    <row r="166" s="2" customFormat="1" ht="16.5" customHeight="1">
      <c r="A166" s="37"/>
      <c r="B166" s="171"/>
      <c r="C166" s="172" t="s">
        <v>392</v>
      </c>
      <c r="D166" s="172" t="s">
        <v>132</v>
      </c>
      <c r="E166" s="173" t="s">
        <v>594</v>
      </c>
      <c r="F166" s="174" t="s">
        <v>559</v>
      </c>
      <c r="G166" s="175" t="s">
        <v>280</v>
      </c>
      <c r="H166" s="176">
        <v>10</v>
      </c>
      <c r="I166" s="177"/>
      <c r="J166" s="178">
        <f>ROUND(I166*H166,0)</f>
        <v>0</v>
      </c>
      <c r="K166" s="174" t="s">
        <v>1</v>
      </c>
      <c r="L166" s="38"/>
      <c r="M166" s="179" t="s">
        <v>1</v>
      </c>
      <c r="N166" s="180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94</v>
      </c>
      <c r="AT166" s="183" t="s">
        <v>132</v>
      </c>
      <c r="AU166" s="183" t="s">
        <v>85</v>
      </c>
      <c r="AY166" s="18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94</v>
      </c>
      <c r="BM166" s="183" t="s">
        <v>710</v>
      </c>
    </row>
    <row r="167" s="2" customFormat="1" ht="16.5" customHeight="1">
      <c r="A167" s="37"/>
      <c r="B167" s="171"/>
      <c r="C167" s="172" t="s">
        <v>334</v>
      </c>
      <c r="D167" s="172" t="s">
        <v>132</v>
      </c>
      <c r="E167" s="173" t="s">
        <v>596</v>
      </c>
      <c r="F167" s="174" t="s">
        <v>561</v>
      </c>
      <c r="G167" s="175" t="s">
        <v>280</v>
      </c>
      <c r="H167" s="176">
        <v>9</v>
      </c>
      <c r="I167" s="177"/>
      <c r="J167" s="178">
        <f>ROUND(I167*H167,0)</f>
        <v>0</v>
      </c>
      <c r="K167" s="174" t="s">
        <v>1</v>
      </c>
      <c r="L167" s="38"/>
      <c r="M167" s="179" t="s">
        <v>1</v>
      </c>
      <c r="N167" s="180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94</v>
      </c>
      <c r="AT167" s="183" t="s">
        <v>132</v>
      </c>
      <c r="AU167" s="183" t="s">
        <v>85</v>
      </c>
      <c r="AY167" s="18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94</v>
      </c>
      <c r="BM167" s="183" t="s">
        <v>711</v>
      </c>
    </row>
    <row r="168" s="2" customFormat="1" ht="16.5" customHeight="1">
      <c r="A168" s="37"/>
      <c r="B168" s="171"/>
      <c r="C168" s="172" t="s">
        <v>400</v>
      </c>
      <c r="D168" s="172" t="s">
        <v>132</v>
      </c>
      <c r="E168" s="173" t="s">
        <v>598</v>
      </c>
      <c r="F168" s="174" t="s">
        <v>563</v>
      </c>
      <c r="G168" s="175" t="s">
        <v>280</v>
      </c>
      <c r="H168" s="176">
        <v>1</v>
      </c>
      <c r="I168" s="177"/>
      <c r="J168" s="178">
        <f>ROUND(I168*H168,0)</f>
        <v>0</v>
      </c>
      <c r="K168" s="174" t="s">
        <v>1</v>
      </c>
      <c r="L168" s="38"/>
      <c r="M168" s="179" t="s">
        <v>1</v>
      </c>
      <c r="N168" s="180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94</v>
      </c>
      <c r="AT168" s="183" t="s">
        <v>132</v>
      </c>
      <c r="AU168" s="183" t="s">
        <v>85</v>
      </c>
      <c r="AY168" s="18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94</v>
      </c>
      <c r="BM168" s="183" t="s">
        <v>712</v>
      </c>
    </row>
    <row r="169" s="2" customFormat="1" ht="16.5" customHeight="1">
      <c r="A169" s="37"/>
      <c r="B169" s="171"/>
      <c r="C169" s="172" t="s">
        <v>338</v>
      </c>
      <c r="D169" s="172" t="s">
        <v>132</v>
      </c>
      <c r="E169" s="173" t="s">
        <v>602</v>
      </c>
      <c r="F169" s="174" t="s">
        <v>567</v>
      </c>
      <c r="G169" s="175" t="s">
        <v>280</v>
      </c>
      <c r="H169" s="176">
        <v>90</v>
      </c>
      <c r="I169" s="177"/>
      <c r="J169" s="178">
        <f>ROUND(I169*H169,0)</f>
        <v>0</v>
      </c>
      <c r="K169" s="174" t="s">
        <v>1</v>
      </c>
      <c r="L169" s="38"/>
      <c r="M169" s="179" t="s">
        <v>1</v>
      </c>
      <c r="N169" s="180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94</v>
      </c>
      <c r="AT169" s="183" t="s">
        <v>132</v>
      </c>
      <c r="AU169" s="183" t="s">
        <v>85</v>
      </c>
      <c r="AY169" s="18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94</v>
      </c>
      <c r="BM169" s="183" t="s">
        <v>713</v>
      </c>
    </row>
    <row r="170" s="2" customFormat="1" ht="24.15" customHeight="1">
      <c r="A170" s="37"/>
      <c r="B170" s="171"/>
      <c r="C170" s="172" t="s">
        <v>407</v>
      </c>
      <c r="D170" s="172" t="s">
        <v>132</v>
      </c>
      <c r="E170" s="173" t="s">
        <v>604</v>
      </c>
      <c r="F170" s="174" t="s">
        <v>569</v>
      </c>
      <c r="G170" s="175" t="s">
        <v>280</v>
      </c>
      <c r="H170" s="176">
        <v>180</v>
      </c>
      <c r="I170" s="177"/>
      <c r="J170" s="178">
        <f>ROUND(I170*H170,0)</f>
        <v>0</v>
      </c>
      <c r="K170" s="174" t="s">
        <v>1</v>
      </c>
      <c r="L170" s="38"/>
      <c r="M170" s="179" t="s">
        <v>1</v>
      </c>
      <c r="N170" s="180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94</v>
      </c>
      <c r="AT170" s="183" t="s">
        <v>132</v>
      </c>
      <c r="AU170" s="183" t="s">
        <v>85</v>
      </c>
      <c r="AY170" s="18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94</v>
      </c>
      <c r="BM170" s="183" t="s">
        <v>714</v>
      </c>
    </row>
    <row r="171" s="2" customFormat="1" ht="76.35" customHeight="1">
      <c r="A171" s="37"/>
      <c r="B171" s="171"/>
      <c r="C171" s="172" t="s">
        <v>341</v>
      </c>
      <c r="D171" s="172" t="s">
        <v>132</v>
      </c>
      <c r="E171" s="173" t="s">
        <v>715</v>
      </c>
      <c r="F171" s="174" t="s">
        <v>547</v>
      </c>
      <c r="G171" s="175" t="s">
        <v>280</v>
      </c>
      <c r="H171" s="176">
        <v>36</v>
      </c>
      <c r="I171" s="177"/>
      <c r="J171" s="178">
        <f>ROUND(I171*H171,0)</f>
        <v>0</v>
      </c>
      <c r="K171" s="174" t="s">
        <v>1</v>
      </c>
      <c r="L171" s="38"/>
      <c r="M171" s="179" t="s">
        <v>1</v>
      </c>
      <c r="N171" s="180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94</v>
      </c>
      <c r="AT171" s="183" t="s">
        <v>132</v>
      </c>
      <c r="AU171" s="183" t="s">
        <v>85</v>
      </c>
      <c r="AY171" s="18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94</v>
      </c>
      <c r="BM171" s="183" t="s">
        <v>716</v>
      </c>
    </row>
    <row r="172" s="2" customFormat="1" ht="16.5" customHeight="1">
      <c r="A172" s="37"/>
      <c r="B172" s="171"/>
      <c r="C172" s="172" t="s">
        <v>414</v>
      </c>
      <c r="D172" s="172" t="s">
        <v>132</v>
      </c>
      <c r="E172" s="173" t="s">
        <v>606</v>
      </c>
      <c r="F172" s="174" t="s">
        <v>509</v>
      </c>
      <c r="G172" s="175" t="s">
        <v>280</v>
      </c>
      <c r="H172" s="176">
        <v>1</v>
      </c>
      <c r="I172" s="177"/>
      <c r="J172" s="178">
        <f>ROUND(I172*H172,0)</f>
        <v>0</v>
      </c>
      <c r="K172" s="174" t="s">
        <v>1</v>
      </c>
      <c r="L172" s="38"/>
      <c r="M172" s="179" t="s">
        <v>1</v>
      </c>
      <c r="N172" s="180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94</v>
      </c>
      <c r="AT172" s="183" t="s">
        <v>132</v>
      </c>
      <c r="AU172" s="183" t="s">
        <v>85</v>
      </c>
      <c r="AY172" s="18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94</v>
      </c>
      <c r="BM172" s="183" t="s">
        <v>717</v>
      </c>
    </row>
    <row r="173" s="2" customFormat="1" ht="24.15" customHeight="1">
      <c r="A173" s="37"/>
      <c r="B173" s="171"/>
      <c r="C173" s="172" t="s">
        <v>345</v>
      </c>
      <c r="D173" s="172" t="s">
        <v>132</v>
      </c>
      <c r="E173" s="173" t="s">
        <v>608</v>
      </c>
      <c r="F173" s="174" t="s">
        <v>511</v>
      </c>
      <c r="G173" s="175" t="s">
        <v>280</v>
      </c>
      <c r="H173" s="176">
        <v>1</v>
      </c>
      <c r="I173" s="177"/>
      <c r="J173" s="178">
        <f>ROUND(I173*H173,0)</f>
        <v>0</v>
      </c>
      <c r="K173" s="174" t="s">
        <v>1</v>
      </c>
      <c r="L173" s="38"/>
      <c r="M173" s="179" t="s">
        <v>1</v>
      </c>
      <c r="N173" s="180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94</v>
      </c>
      <c r="AT173" s="183" t="s">
        <v>132</v>
      </c>
      <c r="AU173" s="183" t="s">
        <v>85</v>
      </c>
      <c r="AY173" s="18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94</v>
      </c>
      <c r="BM173" s="183" t="s">
        <v>718</v>
      </c>
    </row>
    <row r="174" s="2" customFormat="1" ht="16.5" customHeight="1">
      <c r="A174" s="37"/>
      <c r="B174" s="171"/>
      <c r="C174" s="172" t="s">
        <v>424</v>
      </c>
      <c r="D174" s="172" t="s">
        <v>132</v>
      </c>
      <c r="E174" s="173" t="s">
        <v>610</v>
      </c>
      <c r="F174" s="174" t="s">
        <v>513</v>
      </c>
      <c r="G174" s="175" t="s">
        <v>280</v>
      </c>
      <c r="H174" s="176">
        <v>2</v>
      </c>
      <c r="I174" s="177"/>
      <c r="J174" s="178">
        <f>ROUND(I174*H174,0)</f>
        <v>0</v>
      </c>
      <c r="K174" s="174" t="s">
        <v>1</v>
      </c>
      <c r="L174" s="38"/>
      <c r="M174" s="179" t="s">
        <v>1</v>
      </c>
      <c r="N174" s="180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94</v>
      </c>
      <c r="AT174" s="183" t="s">
        <v>132</v>
      </c>
      <c r="AU174" s="183" t="s">
        <v>85</v>
      </c>
      <c r="AY174" s="18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94</v>
      </c>
      <c r="BM174" s="183" t="s">
        <v>719</v>
      </c>
    </row>
    <row r="175" s="2" customFormat="1" ht="16.5" customHeight="1">
      <c r="A175" s="37"/>
      <c r="B175" s="171"/>
      <c r="C175" s="172" t="s">
        <v>348</v>
      </c>
      <c r="D175" s="172" t="s">
        <v>132</v>
      </c>
      <c r="E175" s="173" t="s">
        <v>612</v>
      </c>
      <c r="F175" s="174" t="s">
        <v>515</v>
      </c>
      <c r="G175" s="175" t="s">
        <v>280</v>
      </c>
      <c r="H175" s="176">
        <v>1</v>
      </c>
      <c r="I175" s="177"/>
      <c r="J175" s="178">
        <f>ROUND(I175*H175,0)</f>
        <v>0</v>
      </c>
      <c r="K175" s="174" t="s">
        <v>1</v>
      </c>
      <c r="L175" s="38"/>
      <c r="M175" s="179" t="s">
        <v>1</v>
      </c>
      <c r="N175" s="180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94</v>
      </c>
      <c r="AT175" s="183" t="s">
        <v>132</v>
      </c>
      <c r="AU175" s="183" t="s">
        <v>85</v>
      </c>
      <c r="AY175" s="18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94</v>
      </c>
      <c r="BM175" s="183" t="s">
        <v>720</v>
      </c>
    </row>
    <row r="176" s="12" customFormat="1" ht="22.8" customHeight="1">
      <c r="A176" s="12"/>
      <c r="B176" s="158"/>
      <c r="C176" s="12"/>
      <c r="D176" s="159" t="s">
        <v>76</v>
      </c>
      <c r="E176" s="169" t="s">
        <v>353</v>
      </c>
      <c r="F176" s="169" t="s">
        <v>614</v>
      </c>
      <c r="G176" s="12"/>
      <c r="H176" s="12"/>
      <c r="I176" s="161"/>
      <c r="J176" s="170">
        <f>BK176</f>
        <v>0</v>
      </c>
      <c r="K176" s="12"/>
      <c r="L176" s="158"/>
      <c r="M176" s="163"/>
      <c r="N176" s="164"/>
      <c r="O176" s="164"/>
      <c r="P176" s="165">
        <f>SUM(P177:P183)</f>
        <v>0</v>
      </c>
      <c r="Q176" s="164"/>
      <c r="R176" s="165">
        <f>SUM(R177:R183)</f>
        <v>0</v>
      </c>
      <c r="S176" s="164"/>
      <c r="T176" s="166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8</v>
      </c>
      <c r="AT176" s="167" t="s">
        <v>76</v>
      </c>
      <c r="AU176" s="167" t="s">
        <v>8</v>
      </c>
      <c r="AY176" s="159" t="s">
        <v>129</v>
      </c>
      <c r="BK176" s="168">
        <f>SUM(BK177:BK183)</f>
        <v>0</v>
      </c>
    </row>
    <row r="177" s="2" customFormat="1" ht="16.5" customHeight="1">
      <c r="A177" s="37"/>
      <c r="B177" s="171"/>
      <c r="C177" s="172" t="s">
        <v>431</v>
      </c>
      <c r="D177" s="172" t="s">
        <v>132</v>
      </c>
      <c r="E177" s="173" t="s">
        <v>615</v>
      </c>
      <c r="F177" s="174" t="s">
        <v>616</v>
      </c>
      <c r="G177" s="175" t="s">
        <v>280</v>
      </c>
      <c r="H177" s="176">
        <v>1</v>
      </c>
      <c r="I177" s="177"/>
      <c r="J177" s="178">
        <f>ROUND(I177*H177,0)</f>
        <v>0</v>
      </c>
      <c r="K177" s="174" t="s">
        <v>1</v>
      </c>
      <c r="L177" s="38"/>
      <c r="M177" s="179" t="s">
        <v>1</v>
      </c>
      <c r="N177" s="180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94</v>
      </c>
      <c r="AT177" s="183" t="s">
        <v>132</v>
      </c>
      <c r="AU177" s="183" t="s">
        <v>85</v>
      </c>
      <c r="AY177" s="18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94</v>
      </c>
      <c r="BM177" s="183" t="s">
        <v>721</v>
      </c>
    </row>
    <row r="178" s="2" customFormat="1" ht="16.5" customHeight="1">
      <c r="A178" s="37"/>
      <c r="B178" s="171"/>
      <c r="C178" s="172" t="s">
        <v>352</v>
      </c>
      <c r="D178" s="172" t="s">
        <v>132</v>
      </c>
      <c r="E178" s="173" t="s">
        <v>618</v>
      </c>
      <c r="F178" s="174" t="s">
        <v>619</v>
      </c>
      <c r="G178" s="175" t="s">
        <v>280</v>
      </c>
      <c r="H178" s="176">
        <v>1</v>
      </c>
      <c r="I178" s="177"/>
      <c r="J178" s="178">
        <f>ROUND(I178*H178,0)</f>
        <v>0</v>
      </c>
      <c r="K178" s="174" t="s">
        <v>1</v>
      </c>
      <c r="L178" s="38"/>
      <c r="M178" s="179" t="s">
        <v>1</v>
      </c>
      <c r="N178" s="180" t="s">
        <v>43</v>
      </c>
      <c r="O178" s="76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94</v>
      </c>
      <c r="AT178" s="183" t="s">
        <v>132</v>
      </c>
      <c r="AU178" s="183" t="s">
        <v>85</v>
      </c>
      <c r="AY178" s="18" t="s">
        <v>129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8" t="s">
        <v>85</v>
      </c>
      <c r="BK178" s="184">
        <f>ROUND(I178*H178,0)</f>
        <v>0</v>
      </c>
      <c r="BL178" s="18" t="s">
        <v>94</v>
      </c>
      <c r="BM178" s="183" t="s">
        <v>722</v>
      </c>
    </row>
    <row r="179" s="2" customFormat="1" ht="16.5" customHeight="1">
      <c r="A179" s="37"/>
      <c r="B179" s="171"/>
      <c r="C179" s="172" t="s">
        <v>438</v>
      </c>
      <c r="D179" s="172" t="s">
        <v>132</v>
      </c>
      <c r="E179" s="173" t="s">
        <v>621</v>
      </c>
      <c r="F179" s="174" t="s">
        <v>622</v>
      </c>
      <c r="G179" s="175" t="s">
        <v>280</v>
      </c>
      <c r="H179" s="176">
        <v>1</v>
      </c>
      <c r="I179" s="177"/>
      <c r="J179" s="178">
        <f>ROUND(I179*H179,0)</f>
        <v>0</v>
      </c>
      <c r="K179" s="174" t="s">
        <v>1</v>
      </c>
      <c r="L179" s="38"/>
      <c r="M179" s="179" t="s">
        <v>1</v>
      </c>
      <c r="N179" s="180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94</v>
      </c>
      <c r="AT179" s="183" t="s">
        <v>132</v>
      </c>
      <c r="AU179" s="183" t="s">
        <v>85</v>
      </c>
      <c r="AY179" s="18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94</v>
      </c>
      <c r="BM179" s="183" t="s">
        <v>723</v>
      </c>
    </row>
    <row r="180" s="2" customFormat="1" ht="16.5" customHeight="1">
      <c r="A180" s="37"/>
      <c r="B180" s="171"/>
      <c r="C180" s="172" t="s">
        <v>442</v>
      </c>
      <c r="D180" s="172" t="s">
        <v>132</v>
      </c>
      <c r="E180" s="173" t="s">
        <v>624</v>
      </c>
      <c r="F180" s="174" t="s">
        <v>625</v>
      </c>
      <c r="G180" s="175" t="s">
        <v>395</v>
      </c>
      <c r="H180" s="176">
        <v>8</v>
      </c>
      <c r="I180" s="177"/>
      <c r="J180" s="178">
        <f>ROUND(I180*H180,0)</f>
        <v>0</v>
      </c>
      <c r="K180" s="174" t="s">
        <v>1</v>
      </c>
      <c r="L180" s="38"/>
      <c r="M180" s="179" t="s">
        <v>1</v>
      </c>
      <c r="N180" s="180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94</v>
      </c>
      <c r="AT180" s="183" t="s">
        <v>132</v>
      </c>
      <c r="AU180" s="183" t="s">
        <v>85</v>
      </c>
      <c r="AY180" s="18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94</v>
      </c>
      <c r="BM180" s="183" t="s">
        <v>724</v>
      </c>
    </row>
    <row r="181" s="2" customFormat="1" ht="16.5" customHeight="1">
      <c r="A181" s="37"/>
      <c r="B181" s="171"/>
      <c r="C181" s="172" t="s">
        <v>446</v>
      </c>
      <c r="D181" s="172" t="s">
        <v>132</v>
      </c>
      <c r="E181" s="173" t="s">
        <v>627</v>
      </c>
      <c r="F181" s="174" t="s">
        <v>628</v>
      </c>
      <c r="G181" s="175" t="s">
        <v>395</v>
      </c>
      <c r="H181" s="176">
        <v>4</v>
      </c>
      <c r="I181" s="177"/>
      <c r="J181" s="178">
        <f>ROUND(I181*H181,0)</f>
        <v>0</v>
      </c>
      <c r="K181" s="174" t="s">
        <v>1</v>
      </c>
      <c r="L181" s="38"/>
      <c r="M181" s="179" t="s">
        <v>1</v>
      </c>
      <c r="N181" s="180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94</v>
      </c>
      <c r="AT181" s="183" t="s">
        <v>132</v>
      </c>
      <c r="AU181" s="183" t="s">
        <v>85</v>
      </c>
      <c r="AY181" s="18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94</v>
      </c>
      <c r="BM181" s="183" t="s">
        <v>725</v>
      </c>
    </row>
    <row r="182" s="2" customFormat="1" ht="16.5" customHeight="1">
      <c r="A182" s="37"/>
      <c r="B182" s="171"/>
      <c r="C182" s="172" t="s">
        <v>357</v>
      </c>
      <c r="D182" s="172" t="s">
        <v>132</v>
      </c>
      <c r="E182" s="173" t="s">
        <v>630</v>
      </c>
      <c r="F182" s="174" t="s">
        <v>631</v>
      </c>
      <c r="G182" s="175" t="s">
        <v>395</v>
      </c>
      <c r="H182" s="176">
        <v>8</v>
      </c>
      <c r="I182" s="177"/>
      <c r="J182" s="178">
        <f>ROUND(I182*H182,0)</f>
        <v>0</v>
      </c>
      <c r="K182" s="174" t="s">
        <v>1</v>
      </c>
      <c r="L182" s="38"/>
      <c r="M182" s="179" t="s">
        <v>1</v>
      </c>
      <c r="N182" s="180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94</v>
      </c>
      <c r="AT182" s="183" t="s">
        <v>132</v>
      </c>
      <c r="AU182" s="183" t="s">
        <v>85</v>
      </c>
      <c r="AY182" s="18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94</v>
      </c>
      <c r="BM182" s="183" t="s">
        <v>726</v>
      </c>
    </row>
    <row r="183" s="2" customFormat="1" ht="16.5" customHeight="1">
      <c r="A183" s="37"/>
      <c r="B183" s="171"/>
      <c r="C183" s="172" t="s">
        <v>455</v>
      </c>
      <c r="D183" s="172" t="s">
        <v>132</v>
      </c>
      <c r="E183" s="173" t="s">
        <v>633</v>
      </c>
      <c r="F183" s="174" t="s">
        <v>634</v>
      </c>
      <c r="G183" s="175" t="s">
        <v>635</v>
      </c>
      <c r="H183" s="176">
        <v>564</v>
      </c>
      <c r="I183" s="177"/>
      <c r="J183" s="178">
        <f>ROUND(I183*H183,0)</f>
        <v>0</v>
      </c>
      <c r="K183" s="174" t="s">
        <v>1</v>
      </c>
      <c r="L183" s="38"/>
      <c r="M183" s="179" t="s">
        <v>1</v>
      </c>
      <c r="N183" s="180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94</v>
      </c>
      <c r="AT183" s="183" t="s">
        <v>132</v>
      </c>
      <c r="AU183" s="183" t="s">
        <v>85</v>
      </c>
      <c r="AY183" s="18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94</v>
      </c>
      <c r="BM183" s="183" t="s">
        <v>727</v>
      </c>
    </row>
    <row r="184" s="12" customFormat="1" ht="22.8" customHeight="1">
      <c r="A184" s="12"/>
      <c r="B184" s="158"/>
      <c r="C184" s="12"/>
      <c r="D184" s="159" t="s">
        <v>76</v>
      </c>
      <c r="E184" s="169" t="s">
        <v>418</v>
      </c>
      <c r="F184" s="169" t="s">
        <v>637</v>
      </c>
      <c r="G184" s="12"/>
      <c r="H184" s="12"/>
      <c r="I184" s="161"/>
      <c r="J184" s="170">
        <f>BK184</f>
        <v>0</v>
      </c>
      <c r="K184" s="12"/>
      <c r="L184" s="158"/>
      <c r="M184" s="163"/>
      <c r="N184" s="164"/>
      <c r="O184" s="164"/>
      <c r="P184" s="165">
        <f>SUM(P185:P190)</f>
        <v>0</v>
      </c>
      <c r="Q184" s="164"/>
      <c r="R184" s="165">
        <f>SUM(R185:R190)</f>
        <v>0</v>
      </c>
      <c r="S184" s="164"/>
      <c r="T184" s="166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9" t="s">
        <v>8</v>
      </c>
      <c r="AT184" s="167" t="s">
        <v>76</v>
      </c>
      <c r="AU184" s="167" t="s">
        <v>8</v>
      </c>
      <c r="AY184" s="159" t="s">
        <v>129</v>
      </c>
      <c r="BK184" s="168">
        <f>SUM(BK185:BK190)</f>
        <v>0</v>
      </c>
    </row>
    <row r="185" s="2" customFormat="1" ht="16.5" customHeight="1">
      <c r="A185" s="37"/>
      <c r="B185" s="171"/>
      <c r="C185" s="202" t="s">
        <v>361</v>
      </c>
      <c r="D185" s="202" t="s">
        <v>143</v>
      </c>
      <c r="E185" s="203" t="s">
        <v>638</v>
      </c>
      <c r="F185" s="204" t="s">
        <v>639</v>
      </c>
      <c r="G185" s="205" t="s">
        <v>422</v>
      </c>
      <c r="H185" s="206">
        <v>3750</v>
      </c>
      <c r="I185" s="207"/>
      <c r="J185" s="208">
        <f>ROUND(I185*H185,0)</f>
        <v>0</v>
      </c>
      <c r="K185" s="204" t="s">
        <v>1</v>
      </c>
      <c r="L185" s="209"/>
      <c r="M185" s="210" t="s">
        <v>1</v>
      </c>
      <c r="N185" s="211" t="s">
        <v>43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147</v>
      </c>
      <c r="AT185" s="183" t="s">
        <v>143</v>
      </c>
      <c r="AU185" s="183" t="s">
        <v>85</v>
      </c>
      <c r="AY185" s="18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85</v>
      </c>
      <c r="BK185" s="184">
        <f>ROUND(I185*H185,0)</f>
        <v>0</v>
      </c>
      <c r="BL185" s="18" t="s">
        <v>94</v>
      </c>
      <c r="BM185" s="183" t="s">
        <v>391</v>
      </c>
    </row>
    <row r="186" s="2" customFormat="1" ht="16.5" customHeight="1">
      <c r="A186" s="37"/>
      <c r="B186" s="171"/>
      <c r="C186" s="202" t="s">
        <v>462</v>
      </c>
      <c r="D186" s="202" t="s">
        <v>143</v>
      </c>
      <c r="E186" s="203" t="s">
        <v>640</v>
      </c>
      <c r="F186" s="204" t="s">
        <v>641</v>
      </c>
      <c r="G186" s="205" t="s">
        <v>422</v>
      </c>
      <c r="H186" s="206">
        <v>30</v>
      </c>
      <c r="I186" s="207"/>
      <c r="J186" s="208">
        <f>ROUND(I186*H186,0)</f>
        <v>0</v>
      </c>
      <c r="K186" s="204" t="s">
        <v>1</v>
      </c>
      <c r="L186" s="209"/>
      <c r="M186" s="210" t="s">
        <v>1</v>
      </c>
      <c r="N186" s="211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147</v>
      </c>
      <c r="AT186" s="183" t="s">
        <v>143</v>
      </c>
      <c r="AU186" s="183" t="s">
        <v>85</v>
      </c>
      <c r="AY186" s="18" t="s">
        <v>129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94</v>
      </c>
      <c r="BM186" s="183" t="s">
        <v>396</v>
      </c>
    </row>
    <row r="187" s="2" customFormat="1" ht="16.5" customHeight="1">
      <c r="A187" s="37"/>
      <c r="B187" s="171"/>
      <c r="C187" s="202" t="s">
        <v>364</v>
      </c>
      <c r="D187" s="202" t="s">
        <v>143</v>
      </c>
      <c r="E187" s="203" t="s">
        <v>642</v>
      </c>
      <c r="F187" s="204" t="s">
        <v>641</v>
      </c>
      <c r="G187" s="205" t="s">
        <v>422</v>
      </c>
      <c r="H187" s="206">
        <v>60</v>
      </c>
      <c r="I187" s="207"/>
      <c r="J187" s="208">
        <f>ROUND(I187*H187,0)</f>
        <v>0</v>
      </c>
      <c r="K187" s="204" t="s">
        <v>1</v>
      </c>
      <c r="L187" s="209"/>
      <c r="M187" s="210" t="s">
        <v>1</v>
      </c>
      <c r="N187" s="211" t="s">
        <v>43</v>
      </c>
      <c r="O187" s="76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147</v>
      </c>
      <c r="AT187" s="183" t="s">
        <v>143</v>
      </c>
      <c r="AU187" s="183" t="s">
        <v>85</v>
      </c>
      <c r="AY187" s="18" t="s">
        <v>129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85</v>
      </c>
      <c r="BK187" s="184">
        <f>ROUND(I187*H187,0)</f>
        <v>0</v>
      </c>
      <c r="BL187" s="18" t="s">
        <v>94</v>
      </c>
      <c r="BM187" s="183" t="s">
        <v>399</v>
      </c>
    </row>
    <row r="188" s="2" customFormat="1" ht="16.5" customHeight="1">
      <c r="A188" s="37"/>
      <c r="B188" s="171"/>
      <c r="C188" s="172" t="s">
        <v>469</v>
      </c>
      <c r="D188" s="172" t="s">
        <v>132</v>
      </c>
      <c r="E188" s="173" t="s">
        <v>643</v>
      </c>
      <c r="F188" s="174" t="s">
        <v>639</v>
      </c>
      <c r="G188" s="175" t="s">
        <v>422</v>
      </c>
      <c r="H188" s="176">
        <v>3750</v>
      </c>
      <c r="I188" s="177"/>
      <c r="J188" s="178">
        <f>ROUND(I188*H188,0)</f>
        <v>0</v>
      </c>
      <c r="K188" s="174" t="s">
        <v>1</v>
      </c>
      <c r="L188" s="38"/>
      <c r="M188" s="179" t="s">
        <v>1</v>
      </c>
      <c r="N188" s="180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94</v>
      </c>
      <c r="AT188" s="183" t="s">
        <v>132</v>
      </c>
      <c r="AU188" s="183" t="s">
        <v>85</v>
      </c>
      <c r="AY188" s="18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94</v>
      </c>
      <c r="BM188" s="183" t="s">
        <v>728</v>
      </c>
    </row>
    <row r="189" s="2" customFormat="1" ht="16.5" customHeight="1">
      <c r="A189" s="37"/>
      <c r="B189" s="171"/>
      <c r="C189" s="172" t="s">
        <v>263</v>
      </c>
      <c r="D189" s="172" t="s">
        <v>132</v>
      </c>
      <c r="E189" s="173" t="s">
        <v>645</v>
      </c>
      <c r="F189" s="174" t="s">
        <v>641</v>
      </c>
      <c r="G189" s="175" t="s">
        <v>422</v>
      </c>
      <c r="H189" s="176">
        <v>30</v>
      </c>
      <c r="I189" s="177"/>
      <c r="J189" s="178">
        <f>ROUND(I189*H189,0)</f>
        <v>0</v>
      </c>
      <c r="K189" s="174" t="s">
        <v>1</v>
      </c>
      <c r="L189" s="38"/>
      <c r="M189" s="179" t="s">
        <v>1</v>
      </c>
      <c r="N189" s="180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94</v>
      </c>
      <c r="AT189" s="183" t="s">
        <v>132</v>
      </c>
      <c r="AU189" s="183" t="s">
        <v>85</v>
      </c>
      <c r="AY189" s="18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94</v>
      </c>
      <c r="BM189" s="183" t="s">
        <v>729</v>
      </c>
    </row>
    <row r="190" s="2" customFormat="1" ht="16.5" customHeight="1">
      <c r="A190" s="37"/>
      <c r="B190" s="171"/>
      <c r="C190" s="172" t="s">
        <v>476</v>
      </c>
      <c r="D190" s="172" t="s">
        <v>132</v>
      </c>
      <c r="E190" s="173" t="s">
        <v>645</v>
      </c>
      <c r="F190" s="174" t="s">
        <v>641</v>
      </c>
      <c r="G190" s="175" t="s">
        <v>422</v>
      </c>
      <c r="H190" s="176">
        <v>60</v>
      </c>
      <c r="I190" s="177"/>
      <c r="J190" s="178">
        <f>ROUND(I190*H190,0)</f>
        <v>0</v>
      </c>
      <c r="K190" s="174" t="s">
        <v>1</v>
      </c>
      <c r="L190" s="38"/>
      <c r="M190" s="179" t="s">
        <v>1</v>
      </c>
      <c r="N190" s="180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94</v>
      </c>
      <c r="AT190" s="183" t="s">
        <v>132</v>
      </c>
      <c r="AU190" s="183" t="s">
        <v>85</v>
      </c>
      <c r="AY190" s="18" t="s">
        <v>129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94</v>
      </c>
      <c r="BM190" s="183" t="s">
        <v>730</v>
      </c>
    </row>
    <row r="191" s="12" customFormat="1" ht="22.8" customHeight="1">
      <c r="A191" s="12"/>
      <c r="B191" s="158"/>
      <c r="C191" s="12"/>
      <c r="D191" s="159" t="s">
        <v>76</v>
      </c>
      <c r="E191" s="169" t="s">
        <v>450</v>
      </c>
      <c r="F191" s="169" t="s">
        <v>648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SUM(P192:P209)</f>
        <v>0</v>
      </c>
      <c r="Q191" s="164"/>
      <c r="R191" s="165">
        <f>SUM(R192:R209)</f>
        <v>0</v>
      </c>
      <c r="S191" s="164"/>
      <c r="T191" s="166">
        <f>SUM(T192:T209)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</v>
      </c>
      <c r="AT191" s="167" t="s">
        <v>76</v>
      </c>
      <c r="AU191" s="167" t="s">
        <v>8</v>
      </c>
      <c r="AY191" s="159" t="s">
        <v>129</v>
      </c>
      <c r="BK191" s="168">
        <f>SUM(BK192:BK209)</f>
        <v>0</v>
      </c>
    </row>
    <row r="192" s="2" customFormat="1" ht="16.5" customHeight="1">
      <c r="A192" s="37"/>
      <c r="B192" s="171"/>
      <c r="C192" s="202" t="s">
        <v>370</v>
      </c>
      <c r="D192" s="202" t="s">
        <v>143</v>
      </c>
      <c r="E192" s="203" t="s">
        <v>649</v>
      </c>
      <c r="F192" s="204" t="s">
        <v>650</v>
      </c>
      <c r="G192" s="205" t="s">
        <v>280</v>
      </c>
      <c r="H192" s="206">
        <v>59</v>
      </c>
      <c r="I192" s="207"/>
      <c r="J192" s="208">
        <f>ROUND(I192*H192,0)</f>
        <v>0</v>
      </c>
      <c r="K192" s="204" t="s">
        <v>1</v>
      </c>
      <c r="L192" s="209"/>
      <c r="M192" s="210" t="s">
        <v>1</v>
      </c>
      <c r="N192" s="211" t="s">
        <v>43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147</v>
      </c>
      <c r="AT192" s="183" t="s">
        <v>143</v>
      </c>
      <c r="AU192" s="183" t="s">
        <v>85</v>
      </c>
      <c r="AY192" s="18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85</v>
      </c>
      <c r="BK192" s="184">
        <f>ROUND(I192*H192,0)</f>
        <v>0</v>
      </c>
      <c r="BL192" s="18" t="s">
        <v>94</v>
      </c>
      <c r="BM192" s="183" t="s">
        <v>403</v>
      </c>
    </row>
    <row r="193" s="2" customFormat="1" ht="16.5" customHeight="1">
      <c r="A193" s="37"/>
      <c r="B193" s="171"/>
      <c r="C193" s="202" t="s">
        <v>483</v>
      </c>
      <c r="D193" s="202" t="s">
        <v>143</v>
      </c>
      <c r="E193" s="203" t="s">
        <v>651</v>
      </c>
      <c r="F193" s="204" t="s">
        <v>650</v>
      </c>
      <c r="G193" s="205" t="s">
        <v>280</v>
      </c>
      <c r="H193" s="206">
        <v>72</v>
      </c>
      <c r="I193" s="207"/>
      <c r="J193" s="208">
        <f>ROUND(I193*H193,0)</f>
        <v>0</v>
      </c>
      <c r="K193" s="204" t="s">
        <v>1</v>
      </c>
      <c r="L193" s="209"/>
      <c r="M193" s="210" t="s">
        <v>1</v>
      </c>
      <c r="N193" s="211" t="s">
        <v>43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147</v>
      </c>
      <c r="AT193" s="183" t="s">
        <v>143</v>
      </c>
      <c r="AU193" s="183" t="s">
        <v>85</v>
      </c>
      <c r="AY193" s="18" t="s">
        <v>129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85</v>
      </c>
      <c r="BK193" s="184">
        <f>ROUND(I193*H193,0)</f>
        <v>0</v>
      </c>
      <c r="BL193" s="18" t="s">
        <v>94</v>
      </c>
      <c r="BM193" s="183" t="s">
        <v>406</v>
      </c>
    </row>
    <row r="194" s="2" customFormat="1" ht="16.5" customHeight="1">
      <c r="A194" s="37"/>
      <c r="B194" s="171"/>
      <c r="C194" s="202" t="s">
        <v>374</v>
      </c>
      <c r="D194" s="202" t="s">
        <v>143</v>
      </c>
      <c r="E194" s="203" t="s">
        <v>652</v>
      </c>
      <c r="F194" s="204" t="s">
        <v>653</v>
      </c>
      <c r="G194" s="205" t="s">
        <v>422</v>
      </c>
      <c r="H194" s="206">
        <v>540</v>
      </c>
      <c r="I194" s="207"/>
      <c r="J194" s="208">
        <f>ROUND(I194*H194,0)</f>
        <v>0</v>
      </c>
      <c r="K194" s="204" t="s">
        <v>1</v>
      </c>
      <c r="L194" s="209"/>
      <c r="M194" s="210" t="s">
        <v>1</v>
      </c>
      <c r="N194" s="211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147</v>
      </c>
      <c r="AT194" s="183" t="s">
        <v>143</v>
      </c>
      <c r="AU194" s="183" t="s">
        <v>85</v>
      </c>
      <c r="AY194" s="18" t="s">
        <v>129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94</v>
      </c>
      <c r="BM194" s="183" t="s">
        <v>410</v>
      </c>
    </row>
    <row r="195" s="2" customFormat="1" ht="16.5" customHeight="1">
      <c r="A195" s="37"/>
      <c r="B195" s="171"/>
      <c r="C195" s="202" t="s">
        <v>490</v>
      </c>
      <c r="D195" s="202" t="s">
        <v>143</v>
      </c>
      <c r="E195" s="203" t="s">
        <v>654</v>
      </c>
      <c r="F195" s="204" t="s">
        <v>653</v>
      </c>
      <c r="G195" s="205" t="s">
        <v>422</v>
      </c>
      <c r="H195" s="206">
        <v>360</v>
      </c>
      <c r="I195" s="207"/>
      <c r="J195" s="208">
        <f>ROUND(I195*H195,0)</f>
        <v>0</v>
      </c>
      <c r="K195" s="204" t="s">
        <v>1</v>
      </c>
      <c r="L195" s="209"/>
      <c r="M195" s="210" t="s">
        <v>1</v>
      </c>
      <c r="N195" s="211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147</v>
      </c>
      <c r="AT195" s="183" t="s">
        <v>143</v>
      </c>
      <c r="AU195" s="183" t="s">
        <v>85</v>
      </c>
      <c r="AY195" s="18" t="s">
        <v>129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94</v>
      </c>
      <c r="BM195" s="183" t="s">
        <v>413</v>
      </c>
    </row>
    <row r="196" s="2" customFormat="1" ht="16.5" customHeight="1">
      <c r="A196" s="37"/>
      <c r="B196" s="171"/>
      <c r="C196" s="202" t="s">
        <v>377</v>
      </c>
      <c r="D196" s="202" t="s">
        <v>143</v>
      </c>
      <c r="E196" s="203" t="s">
        <v>655</v>
      </c>
      <c r="F196" s="204" t="s">
        <v>656</v>
      </c>
      <c r="G196" s="205" t="s">
        <v>657</v>
      </c>
      <c r="H196" s="206">
        <v>15</v>
      </c>
      <c r="I196" s="207"/>
      <c r="J196" s="208">
        <f>ROUND(I196*H196,0)</f>
        <v>0</v>
      </c>
      <c r="K196" s="204" t="s">
        <v>1</v>
      </c>
      <c r="L196" s="209"/>
      <c r="M196" s="210" t="s">
        <v>1</v>
      </c>
      <c r="N196" s="211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147</v>
      </c>
      <c r="AT196" s="183" t="s">
        <v>143</v>
      </c>
      <c r="AU196" s="183" t="s">
        <v>85</v>
      </c>
      <c r="AY196" s="18" t="s">
        <v>129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94</v>
      </c>
      <c r="BM196" s="183" t="s">
        <v>417</v>
      </c>
    </row>
    <row r="197" s="2" customFormat="1" ht="16.5" customHeight="1">
      <c r="A197" s="37"/>
      <c r="B197" s="171"/>
      <c r="C197" s="202" t="s">
        <v>496</v>
      </c>
      <c r="D197" s="202" t="s">
        <v>143</v>
      </c>
      <c r="E197" s="203" t="s">
        <v>660</v>
      </c>
      <c r="F197" s="204" t="s">
        <v>661</v>
      </c>
      <c r="G197" s="205" t="s">
        <v>657</v>
      </c>
      <c r="H197" s="206">
        <v>10</v>
      </c>
      <c r="I197" s="207"/>
      <c r="J197" s="208">
        <f>ROUND(I197*H197,0)</f>
        <v>0</v>
      </c>
      <c r="K197" s="204" t="s">
        <v>1</v>
      </c>
      <c r="L197" s="209"/>
      <c r="M197" s="210" t="s">
        <v>1</v>
      </c>
      <c r="N197" s="211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147</v>
      </c>
      <c r="AT197" s="183" t="s">
        <v>143</v>
      </c>
      <c r="AU197" s="183" t="s">
        <v>85</v>
      </c>
      <c r="AY197" s="18" t="s">
        <v>129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94</v>
      </c>
      <c r="BM197" s="183" t="s">
        <v>658</v>
      </c>
    </row>
    <row r="198" s="2" customFormat="1" ht="37.8" customHeight="1">
      <c r="A198" s="37"/>
      <c r="B198" s="171"/>
      <c r="C198" s="202" t="s">
        <v>381</v>
      </c>
      <c r="D198" s="202" t="s">
        <v>143</v>
      </c>
      <c r="E198" s="203" t="s">
        <v>662</v>
      </c>
      <c r="F198" s="204" t="s">
        <v>663</v>
      </c>
      <c r="G198" s="205" t="s">
        <v>146</v>
      </c>
      <c r="H198" s="206">
        <v>1</v>
      </c>
      <c r="I198" s="207"/>
      <c r="J198" s="208">
        <f>ROUND(I198*H198,0)</f>
        <v>0</v>
      </c>
      <c r="K198" s="204" t="s">
        <v>1</v>
      </c>
      <c r="L198" s="209"/>
      <c r="M198" s="210" t="s">
        <v>1</v>
      </c>
      <c r="N198" s="211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147</v>
      </c>
      <c r="AT198" s="183" t="s">
        <v>143</v>
      </c>
      <c r="AU198" s="183" t="s">
        <v>85</v>
      </c>
      <c r="AY198" s="18" t="s">
        <v>129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94</v>
      </c>
      <c r="BM198" s="183" t="s">
        <v>423</v>
      </c>
    </row>
    <row r="199" s="2" customFormat="1" ht="16.5" customHeight="1">
      <c r="A199" s="37"/>
      <c r="B199" s="171"/>
      <c r="C199" s="172" t="s">
        <v>659</v>
      </c>
      <c r="D199" s="172" t="s">
        <v>132</v>
      </c>
      <c r="E199" s="173" t="s">
        <v>665</v>
      </c>
      <c r="F199" s="174" t="s">
        <v>650</v>
      </c>
      <c r="G199" s="175" t="s">
        <v>280</v>
      </c>
      <c r="H199" s="176">
        <v>59</v>
      </c>
      <c r="I199" s="177"/>
      <c r="J199" s="178">
        <f>ROUND(I199*H199,0)</f>
        <v>0</v>
      </c>
      <c r="K199" s="174" t="s">
        <v>1</v>
      </c>
      <c r="L199" s="38"/>
      <c r="M199" s="179" t="s">
        <v>1</v>
      </c>
      <c r="N199" s="180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94</v>
      </c>
      <c r="AT199" s="183" t="s">
        <v>132</v>
      </c>
      <c r="AU199" s="183" t="s">
        <v>85</v>
      </c>
      <c r="AY199" s="18" t="s">
        <v>129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94</v>
      </c>
      <c r="BM199" s="183" t="s">
        <v>731</v>
      </c>
    </row>
    <row r="200" s="2" customFormat="1" ht="16.5" customHeight="1">
      <c r="A200" s="37"/>
      <c r="B200" s="171"/>
      <c r="C200" s="172" t="s">
        <v>384</v>
      </c>
      <c r="D200" s="172" t="s">
        <v>132</v>
      </c>
      <c r="E200" s="173" t="s">
        <v>665</v>
      </c>
      <c r="F200" s="174" t="s">
        <v>650</v>
      </c>
      <c r="G200" s="175" t="s">
        <v>280</v>
      </c>
      <c r="H200" s="176">
        <v>72</v>
      </c>
      <c r="I200" s="177"/>
      <c r="J200" s="178">
        <f>ROUND(I200*H200,0)</f>
        <v>0</v>
      </c>
      <c r="K200" s="174" t="s">
        <v>1</v>
      </c>
      <c r="L200" s="38"/>
      <c r="M200" s="179" t="s">
        <v>1</v>
      </c>
      <c r="N200" s="180" t="s">
        <v>43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94</v>
      </c>
      <c r="AT200" s="183" t="s">
        <v>132</v>
      </c>
      <c r="AU200" s="183" t="s">
        <v>85</v>
      </c>
      <c r="AY200" s="18" t="s">
        <v>129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94</v>
      </c>
      <c r="BM200" s="183" t="s">
        <v>732</v>
      </c>
    </row>
    <row r="201" s="2" customFormat="1" ht="16.5" customHeight="1">
      <c r="A201" s="37"/>
      <c r="B201" s="171"/>
      <c r="C201" s="172" t="s">
        <v>664</v>
      </c>
      <c r="D201" s="172" t="s">
        <v>132</v>
      </c>
      <c r="E201" s="173" t="s">
        <v>669</v>
      </c>
      <c r="F201" s="174" t="s">
        <v>653</v>
      </c>
      <c r="G201" s="175" t="s">
        <v>422</v>
      </c>
      <c r="H201" s="176">
        <v>540</v>
      </c>
      <c r="I201" s="177"/>
      <c r="J201" s="178">
        <f>ROUND(I201*H201,0)</f>
        <v>0</v>
      </c>
      <c r="K201" s="174" t="s">
        <v>1</v>
      </c>
      <c r="L201" s="38"/>
      <c r="M201" s="179" t="s">
        <v>1</v>
      </c>
      <c r="N201" s="180" t="s">
        <v>43</v>
      </c>
      <c r="O201" s="7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94</v>
      </c>
      <c r="AT201" s="183" t="s">
        <v>132</v>
      </c>
      <c r="AU201" s="183" t="s">
        <v>85</v>
      </c>
      <c r="AY201" s="18" t="s">
        <v>129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94</v>
      </c>
      <c r="BM201" s="183" t="s">
        <v>733</v>
      </c>
    </row>
    <row r="202" s="2" customFormat="1" ht="16.5" customHeight="1">
      <c r="A202" s="37"/>
      <c r="B202" s="171"/>
      <c r="C202" s="172" t="s">
        <v>388</v>
      </c>
      <c r="D202" s="172" t="s">
        <v>132</v>
      </c>
      <c r="E202" s="173" t="s">
        <v>669</v>
      </c>
      <c r="F202" s="174" t="s">
        <v>653</v>
      </c>
      <c r="G202" s="175" t="s">
        <v>422</v>
      </c>
      <c r="H202" s="176">
        <v>360</v>
      </c>
      <c r="I202" s="177"/>
      <c r="J202" s="178">
        <f>ROUND(I202*H202,0)</f>
        <v>0</v>
      </c>
      <c r="K202" s="174" t="s">
        <v>1</v>
      </c>
      <c r="L202" s="38"/>
      <c r="M202" s="179" t="s">
        <v>1</v>
      </c>
      <c r="N202" s="180" t="s">
        <v>43</v>
      </c>
      <c r="O202" s="76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94</v>
      </c>
      <c r="AT202" s="183" t="s">
        <v>132</v>
      </c>
      <c r="AU202" s="183" t="s">
        <v>85</v>
      </c>
      <c r="AY202" s="18" t="s">
        <v>129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85</v>
      </c>
      <c r="BK202" s="184">
        <f>ROUND(I202*H202,0)</f>
        <v>0</v>
      </c>
      <c r="BL202" s="18" t="s">
        <v>94</v>
      </c>
      <c r="BM202" s="183" t="s">
        <v>734</v>
      </c>
    </row>
    <row r="203" s="2" customFormat="1" ht="16.5" customHeight="1">
      <c r="A203" s="37"/>
      <c r="B203" s="171"/>
      <c r="C203" s="172" t="s">
        <v>668</v>
      </c>
      <c r="D203" s="172" t="s">
        <v>132</v>
      </c>
      <c r="E203" s="173" t="s">
        <v>673</v>
      </c>
      <c r="F203" s="174" t="s">
        <v>656</v>
      </c>
      <c r="G203" s="175" t="s">
        <v>657</v>
      </c>
      <c r="H203" s="176">
        <v>15</v>
      </c>
      <c r="I203" s="177"/>
      <c r="J203" s="178">
        <f>ROUND(I203*H203,0)</f>
        <v>0</v>
      </c>
      <c r="K203" s="174" t="s">
        <v>1</v>
      </c>
      <c r="L203" s="38"/>
      <c r="M203" s="179" t="s">
        <v>1</v>
      </c>
      <c r="N203" s="180" t="s">
        <v>43</v>
      </c>
      <c r="O203" s="76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3" t="s">
        <v>94</v>
      </c>
      <c r="AT203" s="183" t="s">
        <v>132</v>
      </c>
      <c r="AU203" s="183" t="s">
        <v>85</v>
      </c>
      <c r="AY203" s="18" t="s">
        <v>129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85</v>
      </c>
      <c r="BK203" s="184">
        <f>ROUND(I203*H203,0)</f>
        <v>0</v>
      </c>
      <c r="BL203" s="18" t="s">
        <v>94</v>
      </c>
      <c r="BM203" s="183" t="s">
        <v>735</v>
      </c>
    </row>
    <row r="204" s="2" customFormat="1" ht="16.5" customHeight="1">
      <c r="A204" s="37"/>
      <c r="B204" s="171"/>
      <c r="C204" s="172" t="s">
        <v>391</v>
      </c>
      <c r="D204" s="172" t="s">
        <v>132</v>
      </c>
      <c r="E204" s="173" t="s">
        <v>675</v>
      </c>
      <c r="F204" s="174" t="s">
        <v>661</v>
      </c>
      <c r="G204" s="175" t="s">
        <v>657</v>
      </c>
      <c r="H204" s="176">
        <v>10</v>
      </c>
      <c r="I204" s="177"/>
      <c r="J204" s="178">
        <f>ROUND(I204*H204,0)</f>
        <v>0</v>
      </c>
      <c r="K204" s="174" t="s">
        <v>1</v>
      </c>
      <c r="L204" s="38"/>
      <c r="M204" s="179" t="s">
        <v>1</v>
      </c>
      <c r="N204" s="180" t="s">
        <v>43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94</v>
      </c>
      <c r="AT204" s="183" t="s">
        <v>132</v>
      </c>
      <c r="AU204" s="183" t="s">
        <v>85</v>
      </c>
      <c r="AY204" s="18" t="s">
        <v>129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94</v>
      </c>
      <c r="BM204" s="183" t="s">
        <v>736</v>
      </c>
    </row>
    <row r="205" s="2" customFormat="1" ht="37.8" customHeight="1">
      <c r="A205" s="37"/>
      <c r="B205" s="171"/>
      <c r="C205" s="172" t="s">
        <v>672</v>
      </c>
      <c r="D205" s="172" t="s">
        <v>132</v>
      </c>
      <c r="E205" s="173" t="s">
        <v>678</v>
      </c>
      <c r="F205" s="174" t="s">
        <v>663</v>
      </c>
      <c r="G205" s="175" t="s">
        <v>146</v>
      </c>
      <c r="H205" s="176">
        <v>1</v>
      </c>
      <c r="I205" s="177"/>
      <c r="J205" s="178">
        <f>ROUND(I205*H205,0)</f>
        <v>0</v>
      </c>
      <c r="K205" s="174" t="s">
        <v>1</v>
      </c>
      <c r="L205" s="38"/>
      <c r="M205" s="179" t="s">
        <v>1</v>
      </c>
      <c r="N205" s="180" t="s">
        <v>43</v>
      </c>
      <c r="O205" s="7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94</v>
      </c>
      <c r="AT205" s="183" t="s">
        <v>132</v>
      </c>
      <c r="AU205" s="183" t="s">
        <v>85</v>
      </c>
      <c r="AY205" s="18" t="s">
        <v>129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85</v>
      </c>
      <c r="BK205" s="184">
        <f>ROUND(I205*H205,0)</f>
        <v>0</v>
      </c>
      <c r="BL205" s="18" t="s">
        <v>94</v>
      </c>
      <c r="BM205" s="183" t="s">
        <v>737</v>
      </c>
    </row>
    <row r="206" s="2" customFormat="1" ht="16.5" customHeight="1">
      <c r="A206" s="37"/>
      <c r="B206" s="171"/>
      <c r="C206" s="172" t="s">
        <v>396</v>
      </c>
      <c r="D206" s="172" t="s">
        <v>132</v>
      </c>
      <c r="E206" s="173" t="s">
        <v>680</v>
      </c>
      <c r="F206" s="174" t="s">
        <v>681</v>
      </c>
      <c r="G206" s="175" t="s">
        <v>422</v>
      </c>
      <c r="H206" s="176">
        <v>260</v>
      </c>
      <c r="I206" s="177"/>
      <c r="J206" s="178">
        <f>ROUND(I206*H206,0)</f>
        <v>0</v>
      </c>
      <c r="K206" s="174" t="s">
        <v>1</v>
      </c>
      <c r="L206" s="38"/>
      <c r="M206" s="179" t="s">
        <v>1</v>
      </c>
      <c r="N206" s="180" t="s">
        <v>43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94</v>
      </c>
      <c r="AT206" s="183" t="s">
        <v>132</v>
      </c>
      <c r="AU206" s="183" t="s">
        <v>85</v>
      </c>
      <c r="AY206" s="18" t="s">
        <v>129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85</v>
      </c>
      <c r="BK206" s="184">
        <f>ROUND(I206*H206,0)</f>
        <v>0</v>
      </c>
      <c r="BL206" s="18" t="s">
        <v>94</v>
      </c>
      <c r="BM206" s="183" t="s">
        <v>738</v>
      </c>
    </row>
    <row r="207" s="2" customFormat="1" ht="16.5" customHeight="1">
      <c r="A207" s="37"/>
      <c r="B207" s="171"/>
      <c r="C207" s="172" t="s">
        <v>677</v>
      </c>
      <c r="D207" s="172" t="s">
        <v>132</v>
      </c>
      <c r="E207" s="173" t="s">
        <v>684</v>
      </c>
      <c r="F207" s="174" t="s">
        <v>685</v>
      </c>
      <c r="G207" s="175" t="s">
        <v>280</v>
      </c>
      <c r="H207" s="176">
        <v>38</v>
      </c>
      <c r="I207" s="177"/>
      <c r="J207" s="178">
        <f>ROUND(I207*H207,0)</f>
        <v>0</v>
      </c>
      <c r="K207" s="174" t="s">
        <v>1</v>
      </c>
      <c r="L207" s="38"/>
      <c r="M207" s="179" t="s">
        <v>1</v>
      </c>
      <c r="N207" s="180" t="s">
        <v>43</v>
      </c>
      <c r="O207" s="7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94</v>
      </c>
      <c r="AT207" s="183" t="s">
        <v>132</v>
      </c>
      <c r="AU207" s="183" t="s">
        <v>85</v>
      </c>
      <c r="AY207" s="18" t="s">
        <v>129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85</v>
      </c>
      <c r="BK207" s="184">
        <f>ROUND(I207*H207,0)</f>
        <v>0</v>
      </c>
      <c r="BL207" s="18" t="s">
        <v>94</v>
      </c>
      <c r="BM207" s="183" t="s">
        <v>739</v>
      </c>
    </row>
    <row r="208" s="2" customFormat="1" ht="16.5" customHeight="1">
      <c r="A208" s="37"/>
      <c r="B208" s="171"/>
      <c r="C208" s="172" t="s">
        <v>399</v>
      </c>
      <c r="D208" s="172" t="s">
        <v>132</v>
      </c>
      <c r="E208" s="173" t="s">
        <v>687</v>
      </c>
      <c r="F208" s="174" t="s">
        <v>688</v>
      </c>
      <c r="G208" s="175" t="s">
        <v>280</v>
      </c>
      <c r="H208" s="176">
        <v>3</v>
      </c>
      <c r="I208" s="177"/>
      <c r="J208" s="178">
        <f>ROUND(I208*H208,0)</f>
        <v>0</v>
      </c>
      <c r="K208" s="174" t="s">
        <v>1</v>
      </c>
      <c r="L208" s="38"/>
      <c r="M208" s="179" t="s">
        <v>1</v>
      </c>
      <c r="N208" s="180" t="s">
        <v>43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94</v>
      </c>
      <c r="AT208" s="183" t="s">
        <v>132</v>
      </c>
      <c r="AU208" s="183" t="s">
        <v>85</v>
      </c>
      <c r="AY208" s="18" t="s">
        <v>129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85</v>
      </c>
      <c r="BK208" s="184">
        <f>ROUND(I208*H208,0)</f>
        <v>0</v>
      </c>
      <c r="BL208" s="18" t="s">
        <v>94</v>
      </c>
      <c r="BM208" s="183" t="s">
        <v>740</v>
      </c>
    </row>
    <row r="209" s="2" customFormat="1" ht="49.05" customHeight="1">
      <c r="A209" s="37"/>
      <c r="B209" s="171"/>
      <c r="C209" s="172" t="s">
        <v>683</v>
      </c>
      <c r="D209" s="172" t="s">
        <v>132</v>
      </c>
      <c r="E209" s="173" t="s">
        <v>691</v>
      </c>
      <c r="F209" s="174" t="s">
        <v>692</v>
      </c>
      <c r="G209" s="175" t="s">
        <v>395</v>
      </c>
      <c r="H209" s="176">
        <v>16</v>
      </c>
      <c r="I209" s="177"/>
      <c r="J209" s="178">
        <f>ROUND(I209*H209,0)</f>
        <v>0</v>
      </c>
      <c r="K209" s="174" t="s">
        <v>1</v>
      </c>
      <c r="L209" s="38"/>
      <c r="M209" s="220" t="s">
        <v>1</v>
      </c>
      <c r="N209" s="221" t="s">
        <v>43</v>
      </c>
      <c r="O209" s="222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94</v>
      </c>
      <c r="AT209" s="183" t="s">
        <v>132</v>
      </c>
      <c r="AU209" s="183" t="s">
        <v>85</v>
      </c>
      <c r="AY209" s="18" t="s">
        <v>129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85</v>
      </c>
      <c r="BK209" s="184">
        <f>ROUND(I209*H209,0)</f>
        <v>0</v>
      </c>
      <c r="BL209" s="18" t="s">
        <v>94</v>
      </c>
      <c r="BM209" s="183" t="s">
        <v>741</v>
      </c>
    </row>
    <row r="210" s="2" customFormat="1" ht="6.96" customHeight="1">
      <c r="A210" s="37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38"/>
      <c r="M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autoFilter ref="C120:K20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100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Zkvalitnění pobytového zařízení DD Tmavý Důl - elektroinstalace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742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249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 1245, HK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Ateliér Pavlíček, Rooseveltova 2855,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ROUND(J124,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ROUND((SUM(BE124:BE302)),  0)</f>
        <v>0</v>
      </c>
      <c r="G33" s="37"/>
      <c r="H33" s="37"/>
      <c r="I33" s="128">
        <v>0.20999999999999999</v>
      </c>
      <c r="J33" s="127">
        <f>ROUND(((SUM(BE124:BE302))*I33),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ROUND((SUM(BF124:BF302)),  0)</f>
        <v>0</v>
      </c>
      <c r="G34" s="37"/>
      <c r="H34" s="37"/>
      <c r="I34" s="128">
        <v>0.14999999999999999</v>
      </c>
      <c r="J34" s="127">
        <f>ROUND(((SUM(BF124:BF302))*I34),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ROUND((SUM(BG124:BG302)),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ROUND((SUM(BH124:BH302)),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ROUND((SUM(BI124:BI302)),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Zkvalitnění pobytového zařízení DD Tmavý Důl - elektroinstalace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 1245, HK</v>
      </c>
      <c r="G91" s="37"/>
      <c r="H91" s="37"/>
      <c r="I91" s="31" t="s">
        <v>31</v>
      </c>
      <c r="J91" s="35" t="str">
        <f>E21</f>
        <v>Ateliér Pavlíček, Rooseveltova 2855,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104</v>
      </c>
      <c r="D94" s="129"/>
      <c r="E94" s="129"/>
      <c r="F94" s="129"/>
      <c r="G94" s="129"/>
      <c r="H94" s="129"/>
      <c r="I94" s="129"/>
      <c r="J94" s="138" t="s">
        <v>105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106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107</v>
      </c>
    </row>
    <row r="97" s="9" customFormat="1" ht="24.96" customHeight="1">
      <c r="A97" s="9"/>
      <c r="B97" s="140"/>
      <c r="C97" s="9"/>
      <c r="D97" s="141" t="s">
        <v>250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743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744</v>
      </c>
      <c r="E99" s="146"/>
      <c r="F99" s="146"/>
      <c r="G99" s="146"/>
      <c r="H99" s="146"/>
      <c r="I99" s="146"/>
      <c r="J99" s="147">
        <f>J178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745</v>
      </c>
      <c r="E100" s="146"/>
      <c r="F100" s="146"/>
      <c r="G100" s="146"/>
      <c r="H100" s="146"/>
      <c r="I100" s="146"/>
      <c r="J100" s="147">
        <f>J185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746</v>
      </c>
      <c r="E101" s="146"/>
      <c r="F101" s="146"/>
      <c r="G101" s="146"/>
      <c r="H101" s="146"/>
      <c r="I101" s="146"/>
      <c r="J101" s="147">
        <f>J203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747</v>
      </c>
      <c r="E102" s="146"/>
      <c r="F102" s="146"/>
      <c r="G102" s="146"/>
      <c r="H102" s="146"/>
      <c r="I102" s="146"/>
      <c r="J102" s="147">
        <f>J222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748</v>
      </c>
      <c r="E103" s="146"/>
      <c r="F103" s="146"/>
      <c r="G103" s="146"/>
      <c r="H103" s="146"/>
      <c r="I103" s="146"/>
      <c r="J103" s="147">
        <f>J273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749</v>
      </c>
      <c r="E104" s="146"/>
      <c r="F104" s="146"/>
      <c r="G104" s="146"/>
      <c r="H104" s="146"/>
      <c r="I104" s="146"/>
      <c r="J104" s="147">
        <f>J293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114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1" t="str">
        <f>E7</f>
        <v>Zkvalitnění pobytového zařízení DD Tmavý Důl - elektroinstalace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101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4 - Elektroinstalace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7"/>
      <c r="E118" s="37"/>
      <c r="F118" s="26" t="str">
        <f>F12</f>
        <v xml:space="preserve"> </v>
      </c>
      <c r="G118" s="37"/>
      <c r="H118" s="37"/>
      <c r="I118" s="31" t="s">
        <v>23</v>
      </c>
      <c r="J118" s="68" t="str">
        <f>IF(J12="","",J12)</f>
        <v>27. 9. 2022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25</v>
      </c>
      <c r="D120" s="37"/>
      <c r="E120" s="37"/>
      <c r="F120" s="26" t="str">
        <f>E15</f>
        <v>Královéhradecký kraj, Pivovarské nám. 1245, HK</v>
      </c>
      <c r="G120" s="37"/>
      <c r="H120" s="37"/>
      <c r="I120" s="31" t="s">
        <v>31</v>
      </c>
      <c r="J120" s="35" t="str">
        <f>E21</f>
        <v>Ateliér Pavlíček, Rooseveltova 2855, D.K.n.L.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7"/>
      <c r="E121" s="37"/>
      <c r="F121" s="26" t="str">
        <f>IF(E18="","",E18)</f>
        <v>Vyplň údaj</v>
      </c>
      <c r="G121" s="37"/>
      <c r="H121" s="37"/>
      <c r="I121" s="31" t="s">
        <v>34</v>
      </c>
      <c r="J121" s="35" t="str">
        <f>E24</f>
        <v>ing. V. Švehla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8"/>
      <c r="B123" s="149"/>
      <c r="C123" s="150" t="s">
        <v>115</v>
      </c>
      <c r="D123" s="151" t="s">
        <v>62</v>
      </c>
      <c r="E123" s="151" t="s">
        <v>58</v>
      </c>
      <c r="F123" s="151" t="s">
        <v>59</v>
      </c>
      <c r="G123" s="151" t="s">
        <v>116</v>
      </c>
      <c r="H123" s="151" t="s">
        <v>117</v>
      </c>
      <c r="I123" s="151" t="s">
        <v>118</v>
      </c>
      <c r="J123" s="151" t="s">
        <v>105</v>
      </c>
      <c r="K123" s="152" t="s">
        <v>119</v>
      </c>
      <c r="L123" s="153"/>
      <c r="M123" s="85" t="s">
        <v>1</v>
      </c>
      <c r="N123" s="86" t="s">
        <v>41</v>
      </c>
      <c r="O123" s="86" t="s">
        <v>120</v>
      </c>
      <c r="P123" s="86" t="s">
        <v>121</v>
      </c>
      <c r="Q123" s="86" t="s">
        <v>122</v>
      </c>
      <c r="R123" s="86" t="s">
        <v>123</v>
      </c>
      <c r="S123" s="86" t="s">
        <v>124</v>
      </c>
      <c r="T123" s="87" t="s">
        <v>125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7"/>
      <c r="B124" s="38"/>
      <c r="C124" s="92" t="s">
        <v>126</v>
      </c>
      <c r="D124" s="37"/>
      <c r="E124" s="37"/>
      <c r="F124" s="37"/>
      <c r="G124" s="37"/>
      <c r="H124" s="37"/>
      <c r="I124" s="37"/>
      <c r="J124" s="154">
        <f>BK124</f>
        <v>0</v>
      </c>
      <c r="K124" s="37"/>
      <c r="L124" s="38"/>
      <c r="M124" s="88"/>
      <c r="N124" s="72"/>
      <c r="O124" s="89"/>
      <c r="P124" s="155">
        <f>P125</f>
        <v>0</v>
      </c>
      <c r="Q124" s="89"/>
      <c r="R124" s="155">
        <f>R125</f>
        <v>0</v>
      </c>
      <c r="S124" s="89"/>
      <c r="T124" s="156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76</v>
      </c>
      <c r="AU124" s="18" t="s">
        <v>107</v>
      </c>
      <c r="BK124" s="157">
        <f>BK125</f>
        <v>0</v>
      </c>
    </row>
    <row r="125" s="12" customFormat="1" ht="25.92" customHeight="1">
      <c r="A125" s="12"/>
      <c r="B125" s="158"/>
      <c r="C125" s="12"/>
      <c r="D125" s="159" t="s">
        <v>76</v>
      </c>
      <c r="E125" s="160" t="s">
        <v>143</v>
      </c>
      <c r="F125" s="160" t="s">
        <v>257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P126+P178+P185+P203+P222+P273+P293</f>
        <v>0</v>
      </c>
      <c r="Q125" s="164"/>
      <c r="R125" s="165">
        <f>R126+R178+R185+R203+R222+R273+R293</f>
        <v>0</v>
      </c>
      <c r="S125" s="164"/>
      <c r="T125" s="166">
        <f>T126+T178+T185+T203+T222+T273+T293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142</v>
      </c>
      <c r="AT125" s="167" t="s">
        <v>76</v>
      </c>
      <c r="AU125" s="167" t="s">
        <v>77</v>
      </c>
      <c r="AY125" s="159" t="s">
        <v>129</v>
      </c>
      <c r="BK125" s="168">
        <f>BK126+BK178+BK185+BK203+BK222+BK273+BK293</f>
        <v>0</v>
      </c>
    </row>
    <row r="126" s="12" customFormat="1" ht="22.8" customHeight="1">
      <c r="A126" s="12"/>
      <c r="B126" s="158"/>
      <c r="C126" s="12"/>
      <c r="D126" s="159" t="s">
        <v>76</v>
      </c>
      <c r="E126" s="169" t="s">
        <v>750</v>
      </c>
      <c r="F126" s="169" t="s">
        <v>751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SUM(P127:P177)</f>
        <v>0</v>
      </c>
      <c r="Q126" s="164"/>
      <c r="R126" s="165">
        <f>SUM(R127:R177)</f>
        <v>0</v>
      </c>
      <c r="S126" s="164"/>
      <c r="T126" s="166">
        <f>SUM(T127:T177)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</v>
      </c>
      <c r="AT126" s="167" t="s">
        <v>76</v>
      </c>
      <c r="AU126" s="167" t="s">
        <v>8</v>
      </c>
      <c r="AY126" s="159" t="s">
        <v>129</v>
      </c>
      <c r="BK126" s="168">
        <f>SUM(BK127:BK177)</f>
        <v>0</v>
      </c>
    </row>
    <row r="127" s="2" customFormat="1" ht="24.15" customHeight="1">
      <c r="A127" s="37"/>
      <c r="B127" s="171"/>
      <c r="C127" s="202" t="s">
        <v>8</v>
      </c>
      <c r="D127" s="202" t="s">
        <v>143</v>
      </c>
      <c r="E127" s="203" t="s">
        <v>752</v>
      </c>
      <c r="F127" s="204" t="s">
        <v>753</v>
      </c>
      <c r="G127" s="205" t="s">
        <v>280</v>
      </c>
      <c r="H127" s="206">
        <v>20</v>
      </c>
      <c r="I127" s="207"/>
      <c r="J127" s="208">
        <f>ROUND(I127*H127,0)</f>
        <v>0</v>
      </c>
      <c r="K127" s="204" t="s">
        <v>1</v>
      </c>
      <c r="L127" s="209"/>
      <c r="M127" s="210" t="s">
        <v>1</v>
      </c>
      <c r="N127" s="211" t="s">
        <v>43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147</v>
      </c>
      <c r="AT127" s="183" t="s">
        <v>143</v>
      </c>
      <c r="AU127" s="183" t="s">
        <v>85</v>
      </c>
      <c r="AY127" s="18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85</v>
      </c>
      <c r="BK127" s="184">
        <f>ROUND(I127*H127,0)</f>
        <v>0</v>
      </c>
      <c r="BL127" s="18" t="s">
        <v>94</v>
      </c>
      <c r="BM127" s="183" t="s">
        <v>85</v>
      </c>
    </row>
    <row r="128" s="2" customFormat="1" ht="24.15" customHeight="1">
      <c r="A128" s="37"/>
      <c r="B128" s="171"/>
      <c r="C128" s="202" t="s">
        <v>85</v>
      </c>
      <c r="D128" s="202" t="s">
        <v>143</v>
      </c>
      <c r="E128" s="203" t="s">
        <v>754</v>
      </c>
      <c r="F128" s="204" t="s">
        <v>755</v>
      </c>
      <c r="G128" s="205" t="s">
        <v>280</v>
      </c>
      <c r="H128" s="206">
        <v>1200</v>
      </c>
      <c r="I128" s="207"/>
      <c r="J128" s="208">
        <f>ROUND(I128*H128,0)</f>
        <v>0</v>
      </c>
      <c r="K128" s="204" t="s">
        <v>1</v>
      </c>
      <c r="L128" s="209"/>
      <c r="M128" s="210" t="s">
        <v>1</v>
      </c>
      <c r="N128" s="211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147</v>
      </c>
      <c r="AT128" s="183" t="s">
        <v>143</v>
      </c>
      <c r="AU128" s="183" t="s">
        <v>85</v>
      </c>
      <c r="AY128" s="18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94</v>
      </c>
      <c r="BM128" s="183" t="s">
        <v>94</v>
      </c>
    </row>
    <row r="129" s="2" customFormat="1" ht="24.15" customHeight="1">
      <c r="A129" s="37"/>
      <c r="B129" s="171"/>
      <c r="C129" s="202" t="s">
        <v>142</v>
      </c>
      <c r="D129" s="202" t="s">
        <v>143</v>
      </c>
      <c r="E129" s="203" t="s">
        <v>756</v>
      </c>
      <c r="F129" s="204" t="s">
        <v>757</v>
      </c>
      <c r="G129" s="205" t="s">
        <v>280</v>
      </c>
      <c r="H129" s="206">
        <v>200</v>
      </c>
      <c r="I129" s="207"/>
      <c r="J129" s="208">
        <f>ROUND(I129*H129,0)</f>
        <v>0</v>
      </c>
      <c r="K129" s="204" t="s">
        <v>1</v>
      </c>
      <c r="L129" s="209"/>
      <c r="M129" s="210" t="s">
        <v>1</v>
      </c>
      <c r="N129" s="211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147</v>
      </c>
      <c r="AT129" s="183" t="s">
        <v>143</v>
      </c>
      <c r="AU129" s="183" t="s">
        <v>85</v>
      </c>
      <c r="AY129" s="18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94</v>
      </c>
      <c r="BM129" s="183" t="s">
        <v>171</v>
      </c>
    </row>
    <row r="130" s="2" customFormat="1" ht="24.15" customHeight="1">
      <c r="A130" s="37"/>
      <c r="B130" s="171"/>
      <c r="C130" s="202" t="s">
        <v>94</v>
      </c>
      <c r="D130" s="202" t="s">
        <v>143</v>
      </c>
      <c r="E130" s="203" t="s">
        <v>758</v>
      </c>
      <c r="F130" s="204" t="s">
        <v>759</v>
      </c>
      <c r="G130" s="205" t="s">
        <v>280</v>
      </c>
      <c r="H130" s="206">
        <v>30</v>
      </c>
      <c r="I130" s="207"/>
      <c r="J130" s="208">
        <f>ROUND(I130*H130,0)</f>
        <v>0</v>
      </c>
      <c r="K130" s="204" t="s">
        <v>1</v>
      </c>
      <c r="L130" s="209"/>
      <c r="M130" s="210" t="s">
        <v>1</v>
      </c>
      <c r="N130" s="211" t="s">
        <v>43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147</v>
      </c>
      <c r="AT130" s="183" t="s">
        <v>143</v>
      </c>
      <c r="AU130" s="183" t="s">
        <v>85</v>
      </c>
      <c r="AY130" s="18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85</v>
      </c>
      <c r="BK130" s="184">
        <f>ROUND(I130*H130,0)</f>
        <v>0</v>
      </c>
      <c r="BL130" s="18" t="s">
        <v>94</v>
      </c>
      <c r="BM130" s="183" t="s">
        <v>147</v>
      </c>
    </row>
    <row r="131" s="2" customFormat="1" ht="24.15" customHeight="1">
      <c r="A131" s="37"/>
      <c r="B131" s="171"/>
      <c r="C131" s="202" t="s">
        <v>164</v>
      </c>
      <c r="D131" s="202" t="s">
        <v>143</v>
      </c>
      <c r="E131" s="203" t="s">
        <v>760</v>
      </c>
      <c r="F131" s="204" t="s">
        <v>761</v>
      </c>
      <c r="G131" s="205" t="s">
        <v>280</v>
      </c>
      <c r="H131" s="206">
        <v>20</v>
      </c>
      <c r="I131" s="207"/>
      <c r="J131" s="208">
        <f>ROUND(I131*H131,0)</f>
        <v>0</v>
      </c>
      <c r="K131" s="204" t="s">
        <v>1</v>
      </c>
      <c r="L131" s="209"/>
      <c r="M131" s="210" t="s">
        <v>1</v>
      </c>
      <c r="N131" s="211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147</v>
      </c>
      <c r="AT131" s="183" t="s">
        <v>143</v>
      </c>
      <c r="AU131" s="183" t="s">
        <v>85</v>
      </c>
      <c r="AY131" s="18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94</v>
      </c>
      <c r="BM131" s="183" t="s">
        <v>194</v>
      </c>
    </row>
    <row r="132" s="2" customFormat="1" ht="24.15" customHeight="1">
      <c r="A132" s="37"/>
      <c r="B132" s="171"/>
      <c r="C132" s="202" t="s">
        <v>171</v>
      </c>
      <c r="D132" s="202" t="s">
        <v>143</v>
      </c>
      <c r="E132" s="203" t="s">
        <v>762</v>
      </c>
      <c r="F132" s="204" t="s">
        <v>763</v>
      </c>
      <c r="G132" s="205" t="s">
        <v>280</v>
      </c>
      <c r="H132" s="206">
        <v>100</v>
      </c>
      <c r="I132" s="207"/>
      <c r="J132" s="208">
        <f>ROUND(I132*H132,0)</f>
        <v>0</v>
      </c>
      <c r="K132" s="204" t="s">
        <v>1</v>
      </c>
      <c r="L132" s="209"/>
      <c r="M132" s="210" t="s">
        <v>1</v>
      </c>
      <c r="N132" s="211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147</v>
      </c>
      <c r="AT132" s="183" t="s">
        <v>143</v>
      </c>
      <c r="AU132" s="183" t="s">
        <v>85</v>
      </c>
      <c r="AY132" s="18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94</v>
      </c>
      <c r="BM132" s="183" t="s">
        <v>202</v>
      </c>
    </row>
    <row r="133" s="2" customFormat="1" ht="24.15" customHeight="1">
      <c r="A133" s="37"/>
      <c r="B133" s="171"/>
      <c r="C133" s="202" t="s">
        <v>182</v>
      </c>
      <c r="D133" s="202" t="s">
        <v>143</v>
      </c>
      <c r="E133" s="203" t="s">
        <v>764</v>
      </c>
      <c r="F133" s="204" t="s">
        <v>765</v>
      </c>
      <c r="G133" s="205" t="s">
        <v>280</v>
      </c>
      <c r="H133" s="206">
        <v>50</v>
      </c>
      <c r="I133" s="207"/>
      <c r="J133" s="208">
        <f>ROUND(I133*H133,0)</f>
        <v>0</v>
      </c>
      <c r="K133" s="204" t="s">
        <v>1</v>
      </c>
      <c r="L133" s="209"/>
      <c r="M133" s="210" t="s">
        <v>1</v>
      </c>
      <c r="N133" s="211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147</v>
      </c>
      <c r="AT133" s="183" t="s">
        <v>143</v>
      </c>
      <c r="AU133" s="183" t="s">
        <v>85</v>
      </c>
      <c r="AY133" s="18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94</v>
      </c>
      <c r="BM133" s="183" t="s">
        <v>210</v>
      </c>
    </row>
    <row r="134" s="2" customFormat="1" ht="24.15" customHeight="1">
      <c r="A134" s="37"/>
      <c r="B134" s="171"/>
      <c r="C134" s="202" t="s">
        <v>147</v>
      </c>
      <c r="D134" s="202" t="s">
        <v>143</v>
      </c>
      <c r="E134" s="203" t="s">
        <v>766</v>
      </c>
      <c r="F134" s="204" t="s">
        <v>767</v>
      </c>
      <c r="G134" s="205" t="s">
        <v>280</v>
      </c>
      <c r="H134" s="206">
        <v>20</v>
      </c>
      <c r="I134" s="207"/>
      <c r="J134" s="208">
        <f>ROUND(I134*H134,0)</f>
        <v>0</v>
      </c>
      <c r="K134" s="204" t="s">
        <v>1</v>
      </c>
      <c r="L134" s="209"/>
      <c r="M134" s="210" t="s">
        <v>1</v>
      </c>
      <c r="N134" s="211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147</v>
      </c>
      <c r="AT134" s="183" t="s">
        <v>143</v>
      </c>
      <c r="AU134" s="183" t="s">
        <v>85</v>
      </c>
      <c r="AY134" s="18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94</v>
      </c>
      <c r="BM134" s="183" t="s">
        <v>156</v>
      </c>
    </row>
    <row r="135" s="2" customFormat="1" ht="24.15" customHeight="1">
      <c r="A135" s="37"/>
      <c r="B135" s="171"/>
      <c r="C135" s="202" t="s">
        <v>130</v>
      </c>
      <c r="D135" s="202" t="s">
        <v>143</v>
      </c>
      <c r="E135" s="203" t="s">
        <v>768</v>
      </c>
      <c r="F135" s="204" t="s">
        <v>769</v>
      </c>
      <c r="G135" s="205" t="s">
        <v>280</v>
      </c>
      <c r="H135" s="206">
        <v>12</v>
      </c>
      <c r="I135" s="207"/>
      <c r="J135" s="208">
        <f>ROUND(I135*H135,0)</f>
        <v>0</v>
      </c>
      <c r="K135" s="204" t="s">
        <v>1</v>
      </c>
      <c r="L135" s="209"/>
      <c r="M135" s="210" t="s">
        <v>1</v>
      </c>
      <c r="N135" s="211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147</v>
      </c>
      <c r="AT135" s="183" t="s">
        <v>143</v>
      </c>
      <c r="AU135" s="183" t="s">
        <v>85</v>
      </c>
      <c r="AY135" s="18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94</v>
      </c>
      <c r="BM135" s="183" t="s">
        <v>230</v>
      </c>
    </row>
    <row r="136" s="2" customFormat="1" ht="21.75" customHeight="1">
      <c r="A136" s="37"/>
      <c r="B136" s="171"/>
      <c r="C136" s="202" t="s">
        <v>194</v>
      </c>
      <c r="D136" s="202" t="s">
        <v>143</v>
      </c>
      <c r="E136" s="203" t="s">
        <v>770</v>
      </c>
      <c r="F136" s="204" t="s">
        <v>771</v>
      </c>
      <c r="G136" s="205" t="s">
        <v>280</v>
      </c>
      <c r="H136" s="206">
        <v>16</v>
      </c>
      <c r="I136" s="207"/>
      <c r="J136" s="208">
        <f>ROUND(I136*H136,0)</f>
        <v>0</v>
      </c>
      <c r="K136" s="204" t="s">
        <v>1</v>
      </c>
      <c r="L136" s="209"/>
      <c r="M136" s="210" t="s">
        <v>1</v>
      </c>
      <c r="N136" s="211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147</v>
      </c>
      <c r="AT136" s="183" t="s">
        <v>143</v>
      </c>
      <c r="AU136" s="183" t="s">
        <v>85</v>
      </c>
      <c r="AY136" s="18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94</v>
      </c>
      <c r="BM136" s="183" t="s">
        <v>241</v>
      </c>
    </row>
    <row r="137" s="2" customFormat="1" ht="24.15" customHeight="1">
      <c r="A137" s="37"/>
      <c r="B137" s="171"/>
      <c r="C137" s="202" t="s">
        <v>198</v>
      </c>
      <c r="D137" s="202" t="s">
        <v>143</v>
      </c>
      <c r="E137" s="203" t="s">
        <v>772</v>
      </c>
      <c r="F137" s="204" t="s">
        <v>773</v>
      </c>
      <c r="G137" s="205" t="s">
        <v>422</v>
      </c>
      <c r="H137" s="206">
        <v>10</v>
      </c>
      <c r="I137" s="207"/>
      <c r="J137" s="208">
        <f>ROUND(I137*H137,0)</f>
        <v>0</v>
      </c>
      <c r="K137" s="204" t="s">
        <v>1</v>
      </c>
      <c r="L137" s="209"/>
      <c r="M137" s="210" t="s">
        <v>1</v>
      </c>
      <c r="N137" s="211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147</v>
      </c>
      <c r="AT137" s="183" t="s">
        <v>143</v>
      </c>
      <c r="AU137" s="183" t="s">
        <v>85</v>
      </c>
      <c r="AY137" s="18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94</v>
      </c>
      <c r="BM137" s="183" t="s">
        <v>300</v>
      </c>
    </row>
    <row r="138" s="2" customFormat="1" ht="16.5" customHeight="1">
      <c r="A138" s="37"/>
      <c r="B138" s="171"/>
      <c r="C138" s="202" t="s">
        <v>202</v>
      </c>
      <c r="D138" s="202" t="s">
        <v>143</v>
      </c>
      <c r="E138" s="203" t="s">
        <v>774</v>
      </c>
      <c r="F138" s="204" t="s">
        <v>775</v>
      </c>
      <c r="G138" s="205" t="s">
        <v>422</v>
      </c>
      <c r="H138" s="206">
        <v>40</v>
      </c>
      <c r="I138" s="207"/>
      <c r="J138" s="208">
        <f>ROUND(I138*H138,0)</f>
        <v>0</v>
      </c>
      <c r="K138" s="204" t="s">
        <v>1</v>
      </c>
      <c r="L138" s="209"/>
      <c r="M138" s="210" t="s">
        <v>1</v>
      </c>
      <c r="N138" s="211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147</v>
      </c>
      <c r="AT138" s="183" t="s">
        <v>143</v>
      </c>
      <c r="AU138" s="183" t="s">
        <v>85</v>
      </c>
      <c r="AY138" s="18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94</v>
      </c>
      <c r="BM138" s="183" t="s">
        <v>303</v>
      </c>
    </row>
    <row r="139" s="2" customFormat="1" ht="16.5" customHeight="1">
      <c r="A139" s="37"/>
      <c r="B139" s="171"/>
      <c r="C139" s="202" t="s">
        <v>206</v>
      </c>
      <c r="D139" s="202" t="s">
        <v>143</v>
      </c>
      <c r="E139" s="203" t="s">
        <v>776</v>
      </c>
      <c r="F139" s="204" t="s">
        <v>777</v>
      </c>
      <c r="G139" s="205" t="s">
        <v>422</v>
      </c>
      <c r="H139" s="206">
        <v>30</v>
      </c>
      <c r="I139" s="207"/>
      <c r="J139" s="208">
        <f>ROUND(I139*H139,0)</f>
        <v>0</v>
      </c>
      <c r="K139" s="204" t="s">
        <v>1</v>
      </c>
      <c r="L139" s="209"/>
      <c r="M139" s="210" t="s">
        <v>1</v>
      </c>
      <c r="N139" s="211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147</v>
      </c>
      <c r="AT139" s="183" t="s">
        <v>143</v>
      </c>
      <c r="AU139" s="183" t="s">
        <v>85</v>
      </c>
      <c r="AY139" s="18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94</v>
      </c>
      <c r="BM139" s="183" t="s">
        <v>306</v>
      </c>
    </row>
    <row r="140" s="2" customFormat="1" ht="16.5" customHeight="1">
      <c r="A140" s="37"/>
      <c r="B140" s="171"/>
      <c r="C140" s="202" t="s">
        <v>210</v>
      </c>
      <c r="D140" s="202" t="s">
        <v>143</v>
      </c>
      <c r="E140" s="203" t="s">
        <v>778</v>
      </c>
      <c r="F140" s="204" t="s">
        <v>779</v>
      </c>
      <c r="G140" s="205" t="s">
        <v>422</v>
      </c>
      <c r="H140" s="206">
        <v>50</v>
      </c>
      <c r="I140" s="207"/>
      <c r="J140" s="208">
        <f>ROUND(I140*H140,0)</f>
        <v>0</v>
      </c>
      <c r="K140" s="204" t="s">
        <v>1</v>
      </c>
      <c r="L140" s="209"/>
      <c r="M140" s="210" t="s">
        <v>1</v>
      </c>
      <c r="N140" s="211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147</v>
      </c>
      <c r="AT140" s="183" t="s">
        <v>143</v>
      </c>
      <c r="AU140" s="183" t="s">
        <v>85</v>
      </c>
      <c r="AY140" s="18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94</v>
      </c>
      <c r="BM140" s="183" t="s">
        <v>309</v>
      </c>
    </row>
    <row r="141" s="2" customFormat="1" ht="16.5" customHeight="1">
      <c r="A141" s="37"/>
      <c r="B141" s="171"/>
      <c r="C141" s="202" t="s">
        <v>9</v>
      </c>
      <c r="D141" s="202" t="s">
        <v>143</v>
      </c>
      <c r="E141" s="203" t="s">
        <v>780</v>
      </c>
      <c r="F141" s="204" t="s">
        <v>781</v>
      </c>
      <c r="G141" s="205" t="s">
        <v>422</v>
      </c>
      <c r="H141" s="206">
        <v>1000</v>
      </c>
      <c r="I141" s="207"/>
      <c r="J141" s="208">
        <f>ROUND(I141*H141,0)</f>
        <v>0</v>
      </c>
      <c r="K141" s="204" t="s">
        <v>1</v>
      </c>
      <c r="L141" s="209"/>
      <c r="M141" s="210" t="s">
        <v>1</v>
      </c>
      <c r="N141" s="211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147</v>
      </c>
      <c r="AT141" s="183" t="s">
        <v>143</v>
      </c>
      <c r="AU141" s="183" t="s">
        <v>85</v>
      </c>
      <c r="AY141" s="18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94</v>
      </c>
      <c r="BM141" s="183" t="s">
        <v>312</v>
      </c>
    </row>
    <row r="142" s="2" customFormat="1" ht="16.5" customHeight="1">
      <c r="A142" s="37"/>
      <c r="B142" s="171"/>
      <c r="C142" s="202" t="s">
        <v>156</v>
      </c>
      <c r="D142" s="202" t="s">
        <v>143</v>
      </c>
      <c r="E142" s="203" t="s">
        <v>782</v>
      </c>
      <c r="F142" s="204" t="s">
        <v>783</v>
      </c>
      <c r="G142" s="205" t="s">
        <v>422</v>
      </c>
      <c r="H142" s="206">
        <v>4500</v>
      </c>
      <c r="I142" s="207"/>
      <c r="J142" s="208">
        <f>ROUND(I142*H142,0)</f>
        <v>0</v>
      </c>
      <c r="K142" s="204" t="s">
        <v>1</v>
      </c>
      <c r="L142" s="209"/>
      <c r="M142" s="210" t="s">
        <v>1</v>
      </c>
      <c r="N142" s="211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147</v>
      </c>
      <c r="AT142" s="183" t="s">
        <v>143</v>
      </c>
      <c r="AU142" s="183" t="s">
        <v>85</v>
      </c>
      <c r="AY142" s="18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94</v>
      </c>
      <c r="BM142" s="183" t="s">
        <v>91</v>
      </c>
    </row>
    <row r="143" s="2" customFormat="1" ht="16.5" customHeight="1">
      <c r="A143" s="37"/>
      <c r="B143" s="171"/>
      <c r="C143" s="202" t="s">
        <v>223</v>
      </c>
      <c r="D143" s="202" t="s">
        <v>143</v>
      </c>
      <c r="E143" s="203" t="s">
        <v>784</v>
      </c>
      <c r="F143" s="204" t="s">
        <v>785</v>
      </c>
      <c r="G143" s="205" t="s">
        <v>422</v>
      </c>
      <c r="H143" s="206">
        <v>5500</v>
      </c>
      <c r="I143" s="207"/>
      <c r="J143" s="208">
        <f>ROUND(I143*H143,0)</f>
        <v>0</v>
      </c>
      <c r="K143" s="204" t="s">
        <v>1</v>
      </c>
      <c r="L143" s="209"/>
      <c r="M143" s="210" t="s">
        <v>1</v>
      </c>
      <c r="N143" s="211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147</v>
      </c>
      <c r="AT143" s="183" t="s">
        <v>143</v>
      </c>
      <c r="AU143" s="183" t="s">
        <v>85</v>
      </c>
      <c r="AY143" s="18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94</v>
      </c>
      <c r="BM143" s="183" t="s">
        <v>317</v>
      </c>
    </row>
    <row r="144" s="2" customFormat="1" ht="16.5" customHeight="1">
      <c r="A144" s="37"/>
      <c r="B144" s="171"/>
      <c r="C144" s="202" t="s">
        <v>230</v>
      </c>
      <c r="D144" s="202" t="s">
        <v>143</v>
      </c>
      <c r="E144" s="203" t="s">
        <v>786</v>
      </c>
      <c r="F144" s="204" t="s">
        <v>787</v>
      </c>
      <c r="G144" s="205" t="s">
        <v>422</v>
      </c>
      <c r="H144" s="206">
        <v>3500</v>
      </c>
      <c r="I144" s="207"/>
      <c r="J144" s="208">
        <f>ROUND(I144*H144,0)</f>
        <v>0</v>
      </c>
      <c r="K144" s="204" t="s">
        <v>1</v>
      </c>
      <c r="L144" s="209"/>
      <c r="M144" s="210" t="s">
        <v>1</v>
      </c>
      <c r="N144" s="211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147</v>
      </c>
      <c r="AT144" s="183" t="s">
        <v>143</v>
      </c>
      <c r="AU144" s="183" t="s">
        <v>85</v>
      </c>
      <c r="AY144" s="18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94</v>
      </c>
      <c r="BM144" s="183" t="s">
        <v>320</v>
      </c>
    </row>
    <row r="145" s="2" customFormat="1" ht="16.5" customHeight="1">
      <c r="A145" s="37"/>
      <c r="B145" s="171"/>
      <c r="C145" s="202" t="s">
        <v>234</v>
      </c>
      <c r="D145" s="202" t="s">
        <v>143</v>
      </c>
      <c r="E145" s="203" t="s">
        <v>788</v>
      </c>
      <c r="F145" s="204" t="s">
        <v>789</v>
      </c>
      <c r="G145" s="205" t="s">
        <v>422</v>
      </c>
      <c r="H145" s="206">
        <v>80</v>
      </c>
      <c r="I145" s="207"/>
      <c r="J145" s="208">
        <f>ROUND(I145*H145,0)</f>
        <v>0</v>
      </c>
      <c r="K145" s="204" t="s">
        <v>1</v>
      </c>
      <c r="L145" s="209"/>
      <c r="M145" s="210" t="s">
        <v>1</v>
      </c>
      <c r="N145" s="211" t="s">
        <v>43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147</v>
      </c>
      <c r="AT145" s="183" t="s">
        <v>143</v>
      </c>
      <c r="AU145" s="183" t="s">
        <v>85</v>
      </c>
      <c r="AY145" s="18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94</v>
      </c>
      <c r="BM145" s="183" t="s">
        <v>324</v>
      </c>
    </row>
    <row r="146" s="2" customFormat="1" ht="16.5" customHeight="1">
      <c r="A146" s="37"/>
      <c r="B146" s="171"/>
      <c r="C146" s="202" t="s">
        <v>241</v>
      </c>
      <c r="D146" s="202" t="s">
        <v>143</v>
      </c>
      <c r="E146" s="203" t="s">
        <v>790</v>
      </c>
      <c r="F146" s="204" t="s">
        <v>791</v>
      </c>
      <c r="G146" s="205" t="s">
        <v>422</v>
      </c>
      <c r="H146" s="206">
        <v>10</v>
      </c>
      <c r="I146" s="207"/>
      <c r="J146" s="208">
        <f>ROUND(I146*H146,0)</f>
        <v>0</v>
      </c>
      <c r="K146" s="204" t="s">
        <v>1</v>
      </c>
      <c r="L146" s="209"/>
      <c r="M146" s="210" t="s">
        <v>1</v>
      </c>
      <c r="N146" s="211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147</v>
      </c>
      <c r="AT146" s="183" t="s">
        <v>143</v>
      </c>
      <c r="AU146" s="183" t="s">
        <v>85</v>
      </c>
      <c r="AY146" s="18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94</v>
      </c>
      <c r="BM146" s="183" t="s">
        <v>327</v>
      </c>
    </row>
    <row r="147" s="2" customFormat="1" ht="21.75" customHeight="1">
      <c r="A147" s="37"/>
      <c r="B147" s="171"/>
      <c r="C147" s="202" t="s">
        <v>7</v>
      </c>
      <c r="D147" s="202" t="s">
        <v>143</v>
      </c>
      <c r="E147" s="203" t="s">
        <v>792</v>
      </c>
      <c r="F147" s="204" t="s">
        <v>793</v>
      </c>
      <c r="G147" s="205" t="s">
        <v>280</v>
      </c>
      <c r="H147" s="206">
        <v>328</v>
      </c>
      <c r="I147" s="207"/>
      <c r="J147" s="208">
        <f>ROUND(I147*H147,0)</f>
        <v>0</v>
      </c>
      <c r="K147" s="204" t="s">
        <v>1</v>
      </c>
      <c r="L147" s="209"/>
      <c r="M147" s="210" t="s">
        <v>1</v>
      </c>
      <c r="N147" s="211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147</v>
      </c>
      <c r="AT147" s="183" t="s">
        <v>143</v>
      </c>
      <c r="AU147" s="183" t="s">
        <v>85</v>
      </c>
      <c r="AY147" s="18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94</v>
      </c>
      <c r="BM147" s="183" t="s">
        <v>331</v>
      </c>
    </row>
    <row r="148" s="2" customFormat="1" ht="21.75" customHeight="1">
      <c r="A148" s="37"/>
      <c r="B148" s="171"/>
      <c r="C148" s="202" t="s">
        <v>300</v>
      </c>
      <c r="D148" s="202" t="s">
        <v>143</v>
      </c>
      <c r="E148" s="203" t="s">
        <v>794</v>
      </c>
      <c r="F148" s="204" t="s">
        <v>795</v>
      </c>
      <c r="G148" s="205" t="s">
        <v>280</v>
      </c>
      <c r="H148" s="206">
        <v>336</v>
      </c>
      <c r="I148" s="207"/>
      <c r="J148" s="208">
        <f>ROUND(I148*H148,0)</f>
        <v>0</v>
      </c>
      <c r="K148" s="204" t="s">
        <v>1</v>
      </c>
      <c r="L148" s="209"/>
      <c r="M148" s="210" t="s">
        <v>1</v>
      </c>
      <c r="N148" s="211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147</v>
      </c>
      <c r="AT148" s="183" t="s">
        <v>143</v>
      </c>
      <c r="AU148" s="183" t="s">
        <v>85</v>
      </c>
      <c r="AY148" s="18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94</v>
      </c>
      <c r="BM148" s="183" t="s">
        <v>334</v>
      </c>
    </row>
    <row r="149" s="2" customFormat="1" ht="24.15" customHeight="1">
      <c r="A149" s="37"/>
      <c r="B149" s="171"/>
      <c r="C149" s="202" t="s">
        <v>321</v>
      </c>
      <c r="D149" s="202" t="s">
        <v>143</v>
      </c>
      <c r="E149" s="203" t="s">
        <v>796</v>
      </c>
      <c r="F149" s="204" t="s">
        <v>797</v>
      </c>
      <c r="G149" s="205" t="s">
        <v>280</v>
      </c>
      <c r="H149" s="206">
        <v>171</v>
      </c>
      <c r="I149" s="207"/>
      <c r="J149" s="208">
        <f>ROUND(I149*H149,0)</f>
        <v>0</v>
      </c>
      <c r="K149" s="204" t="s">
        <v>1</v>
      </c>
      <c r="L149" s="209"/>
      <c r="M149" s="210" t="s">
        <v>1</v>
      </c>
      <c r="N149" s="211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147</v>
      </c>
      <c r="AT149" s="183" t="s">
        <v>143</v>
      </c>
      <c r="AU149" s="183" t="s">
        <v>85</v>
      </c>
      <c r="AY149" s="18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94</v>
      </c>
      <c r="BM149" s="183" t="s">
        <v>338</v>
      </c>
    </row>
    <row r="150" s="2" customFormat="1" ht="21.75" customHeight="1">
      <c r="A150" s="37"/>
      <c r="B150" s="171"/>
      <c r="C150" s="202" t="s">
        <v>303</v>
      </c>
      <c r="D150" s="202" t="s">
        <v>143</v>
      </c>
      <c r="E150" s="203" t="s">
        <v>798</v>
      </c>
      <c r="F150" s="204" t="s">
        <v>799</v>
      </c>
      <c r="G150" s="205" t="s">
        <v>280</v>
      </c>
      <c r="H150" s="206">
        <v>8</v>
      </c>
      <c r="I150" s="207"/>
      <c r="J150" s="208">
        <f>ROUND(I150*H150,0)</f>
        <v>0</v>
      </c>
      <c r="K150" s="204" t="s">
        <v>1</v>
      </c>
      <c r="L150" s="209"/>
      <c r="M150" s="210" t="s">
        <v>1</v>
      </c>
      <c r="N150" s="211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147</v>
      </c>
      <c r="AT150" s="183" t="s">
        <v>143</v>
      </c>
      <c r="AU150" s="183" t="s">
        <v>85</v>
      </c>
      <c r="AY150" s="18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94</v>
      </c>
      <c r="BM150" s="183" t="s">
        <v>341</v>
      </c>
    </row>
    <row r="151" s="2" customFormat="1" ht="24.15" customHeight="1">
      <c r="A151" s="37"/>
      <c r="B151" s="171"/>
      <c r="C151" s="202" t="s">
        <v>328</v>
      </c>
      <c r="D151" s="202" t="s">
        <v>143</v>
      </c>
      <c r="E151" s="203" t="s">
        <v>800</v>
      </c>
      <c r="F151" s="204" t="s">
        <v>801</v>
      </c>
      <c r="G151" s="205" t="s">
        <v>280</v>
      </c>
      <c r="H151" s="206">
        <v>1</v>
      </c>
      <c r="I151" s="207"/>
      <c r="J151" s="208">
        <f>ROUND(I151*H151,0)</f>
        <v>0</v>
      </c>
      <c r="K151" s="204" t="s">
        <v>1</v>
      </c>
      <c r="L151" s="209"/>
      <c r="M151" s="210" t="s">
        <v>1</v>
      </c>
      <c r="N151" s="211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147</v>
      </c>
      <c r="AT151" s="183" t="s">
        <v>143</v>
      </c>
      <c r="AU151" s="183" t="s">
        <v>85</v>
      </c>
      <c r="AY151" s="18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94</v>
      </c>
      <c r="BM151" s="183" t="s">
        <v>345</v>
      </c>
    </row>
    <row r="152" s="2" customFormat="1" ht="16.5" customHeight="1">
      <c r="A152" s="37"/>
      <c r="B152" s="171"/>
      <c r="C152" s="202" t="s">
        <v>306</v>
      </c>
      <c r="D152" s="202" t="s">
        <v>143</v>
      </c>
      <c r="E152" s="203" t="s">
        <v>802</v>
      </c>
      <c r="F152" s="204" t="s">
        <v>803</v>
      </c>
      <c r="G152" s="205" t="s">
        <v>280</v>
      </c>
      <c r="H152" s="206">
        <v>10</v>
      </c>
      <c r="I152" s="207"/>
      <c r="J152" s="208">
        <f>ROUND(I152*H152,0)</f>
        <v>0</v>
      </c>
      <c r="K152" s="204" t="s">
        <v>1</v>
      </c>
      <c r="L152" s="209"/>
      <c r="M152" s="210" t="s">
        <v>1</v>
      </c>
      <c r="N152" s="211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147</v>
      </c>
      <c r="AT152" s="183" t="s">
        <v>143</v>
      </c>
      <c r="AU152" s="183" t="s">
        <v>85</v>
      </c>
      <c r="AY152" s="18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94</v>
      </c>
      <c r="BM152" s="183" t="s">
        <v>348</v>
      </c>
    </row>
    <row r="153" s="2" customFormat="1" ht="24.15" customHeight="1">
      <c r="A153" s="37"/>
      <c r="B153" s="171"/>
      <c r="C153" s="202" t="s">
        <v>335</v>
      </c>
      <c r="D153" s="202" t="s">
        <v>143</v>
      </c>
      <c r="E153" s="203" t="s">
        <v>804</v>
      </c>
      <c r="F153" s="204" t="s">
        <v>805</v>
      </c>
      <c r="G153" s="205" t="s">
        <v>280</v>
      </c>
      <c r="H153" s="206">
        <v>149</v>
      </c>
      <c r="I153" s="207"/>
      <c r="J153" s="208">
        <f>ROUND(I153*H153,0)</f>
        <v>0</v>
      </c>
      <c r="K153" s="204" t="s">
        <v>1</v>
      </c>
      <c r="L153" s="209"/>
      <c r="M153" s="210" t="s">
        <v>1</v>
      </c>
      <c r="N153" s="211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147</v>
      </c>
      <c r="AT153" s="183" t="s">
        <v>143</v>
      </c>
      <c r="AU153" s="183" t="s">
        <v>85</v>
      </c>
      <c r="AY153" s="18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94</v>
      </c>
      <c r="BM153" s="183" t="s">
        <v>352</v>
      </c>
    </row>
    <row r="154" s="2" customFormat="1" ht="24.15" customHeight="1">
      <c r="A154" s="37"/>
      <c r="B154" s="171"/>
      <c r="C154" s="202" t="s">
        <v>309</v>
      </c>
      <c r="D154" s="202" t="s">
        <v>143</v>
      </c>
      <c r="E154" s="203" t="s">
        <v>806</v>
      </c>
      <c r="F154" s="204" t="s">
        <v>807</v>
      </c>
      <c r="G154" s="205" t="s">
        <v>280</v>
      </c>
      <c r="H154" s="206">
        <v>20</v>
      </c>
      <c r="I154" s="207"/>
      <c r="J154" s="208">
        <f>ROUND(I154*H154,0)</f>
        <v>0</v>
      </c>
      <c r="K154" s="204" t="s">
        <v>1</v>
      </c>
      <c r="L154" s="209"/>
      <c r="M154" s="210" t="s">
        <v>1</v>
      </c>
      <c r="N154" s="211" t="s">
        <v>43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147</v>
      </c>
      <c r="AT154" s="183" t="s">
        <v>143</v>
      </c>
      <c r="AU154" s="183" t="s">
        <v>85</v>
      </c>
      <c r="AY154" s="18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85</v>
      </c>
      <c r="BK154" s="184">
        <f>ROUND(I154*H154,0)</f>
        <v>0</v>
      </c>
      <c r="BL154" s="18" t="s">
        <v>94</v>
      </c>
      <c r="BM154" s="183" t="s">
        <v>442</v>
      </c>
    </row>
    <row r="155" s="2" customFormat="1" ht="24.15" customHeight="1">
      <c r="A155" s="37"/>
      <c r="B155" s="171"/>
      <c r="C155" s="202" t="s">
        <v>342</v>
      </c>
      <c r="D155" s="202" t="s">
        <v>143</v>
      </c>
      <c r="E155" s="203" t="s">
        <v>808</v>
      </c>
      <c r="F155" s="204" t="s">
        <v>809</v>
      </c>
      <c r="G155" s="205" t="s">
        <v>280</v>
      </c>
      <c r="H155" s="206">
        <v>188</v>
      </c>
      <c r="I155" s="207"/>
      <c r="J155" s="208">
        <f>ROUND(I155*H155,0)</f>
        <v>0</v>
      </c>
      <c r="K155" s="204" t="s">
        <v>1</v>
      </c>
      <c r="L155" s="209"/>
      <c r="M155" s="210" t="s">
        <v>1</v>
      </c>
      <c r="N155" s="211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147</v>
      </c>
      <c r="AT155" s="183" t="s">
        <v>143</v>
      </c>
      <c r="AU155" s="183" t="s">
        <v>85</v>
      </c>
      <c r="AY155" s="18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94</v>
      </c>
      <c r="BM155" s="183" t="s">
        <v>357</v>
      </c>
    </row>
    <row r="156" s="2" customFormat="1" ht="24.15" customHeight="1">
      <c r="A156" s="37"/>
      <c r="B156" s="171"/>
      <c r="C156" s="202" t="s">
        <v>312</v>
      </c>
      <c r="D156" s="202" t="s">
        <v>143</v>
      </c>
      <c r="E156" s="203" t="s">
        <v>810</v>
      </c>
      <c r="F156" s="204" t="s">
        <v>811</v>
      </c>
      <c r="G156" s="205" t="s">
        <v>280</v>
      </c>
      <c r="H156" s="206">
        <v>4</v>
      </c>
      <c r="I156" s="207"/>
      <c r="J156" s="208">
        <f>ROUND(I156*H156,0)</f>
        <v>0</v>
      </c>
      <c r="K156" s="204" t="s">
        <v>1</v>
      </c>
      <c r="L156" s="209"/>
      <c r="M156" s="210" t="s">
        <v>1</v>
      </c>
      <c r="N156" s="211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147</v>
      </c>
      <c r="AT156" s="183" t="s">
        <v>143</v>
      </c>
      <c r="AU156" s="183" t="s">
        <v>85</v>
      </c>
      <c r="AY156" s="18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94</v>
      </c>
      <c r="BM156" s="183" t="s">
        <v>361</v>
      </c>
    </row>
    <row r="157" s="2" customFormat="1" ht="24.15" customHeight="1">
      <c r="A157" s="37"/>
      <c r="B157" s="171"/>
      <c r="C157" s="202" t="s">
        <v>88</v>
      </c>
      <c r="D157" s="202" t="s">
        <v>143</v>
      </c>
      <c r="E157" s="203" t="s">
        <v>812</v>
      </c>
      <c r="F157" s="204" t="s">
        <v>813</v>
      </c>
      <c r="G157" s="205" t="s">
        <v>280</v>
      </c>
      <c r="H157" s="206">
        <v>44</v>
      </c>
      <c r="I157" s="207"/>
      <c r="J157" s="208">
        <f>ROUND(I157*H157,0)</f>
        <v>0</v>
      </c>
      <c r="K157" s="204" t="s">
        <v>1</v>
      </c>
      <c r="L157" s="209"/>
      <c r="M157" s="210" t="s">
        <v>1</v>
      </c>
      <c r="N157" s="211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147</v>
      </c>
      <c r="AT157" s="183" t="s">
        <v>143</v>
      </c>
      <c r="AU157" s="183" t="s">
        <v>85</v>
      </c>
      <c r="AY157" s="18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94</v>
      </c>
      <c r="BM157" s="183" t="s">
        <v>364</v>
      </c>
    </row>
    <row r="158" s="2" customFormat="1" ht="24.15" customHeight="1">
      <c r="A158" s="37"/>
      <c r="B158" s="171"/>
      <c r="C158" s="202" t="s">
        <v>91</v>
      </c>
      <c r="D158" s="202" t="s">
        <v>143</v>
      </c>
      <c r="E158" s="203" t="s">
        <v>814</v>
      </c>
      <c r="F158" s="204" t="s">
        <v>815</v>
      </c>
      <c r="G158" s="205" t="s">
        <v>280</v>
      </c>
      <c r="H158" s="206">
        <v>2</v>
      </c>
      <c r="I158" s="207"/>
      <c r="J158" s="208">
        <f>ROUND(I158*H158,0)</f>
        <v>0</v>
      </c>
      <c r="K158" s="204" t="s">
        <v>1</v>
      </c>
      <c r="L158" s="209"/>
      <c r="M158" s="210" t="s">
        <v>1</v>
      </c>
      <c r="N158" s="211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147</v>
      </c>
      <c r="AT158" s="183" t="s">
        <v>143</v>
      </c>
      <c r="AU158" s="183" t="s">
        <v>85</v>
      </c>
      <c r="AY158" s="18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94</v>
      </c>
      <c r="BM158" s="183" t="s">
        <v>263</v>
      </c>
    </row>
    <row r="159" s="2" customFormat="1" ht="16.5" customHeight="1">
      <c r="A159" s="37"/>
      <c r="B159" s="171"/>
      <c r="C159" s="202" t="s">
        <v>358</v>
      </c>
      <c r="D159" s="202" t="s">
        <v>143</v>
      </c>
      <c r="E159" s="203" t="s">
        <v>816</v>
      </c>
      <c r="F159" s="204" t="s">
        <v>817</v>
      </c>
      <c r="G159" s="205" t="s">
        <v>280</v>
      </c>
      <c r="H159" s="206">
        <v>1</v>
      </c>
      <c r="I159" s="207"/>
      <c r="J159" s="208">
        <f>ROUND(I159*H159,0)</f>
        <v>0</v>
      </c>
      <c r="K159" s="204" t="s">
        <v>1</v>
      </c>
      <c r="L159" s="209"/>
      <c r="M159" s="210" t="s">
        <v>1</v>
      </c>
      <c r="N159" s="211" t="s">
        <v>43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147</v>
      </c>
      <c r="AT159" s="183" t="s">
        <v>143</v>
      </c>
      <c r="AU159" s="183" t="s">
        <v>85</v>
      </c>
      <c r="AY159" s="18" t="s">
        <v>129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85</v>
      </c>
      <c r="BK159" s="184">
        <f>ROUND(I159*H159,0)</f>
        <v>0</v>
      </c>
      <c r="BL159" s="18" t="s">
        <v>94</v>
      </c>
      <c r="BM159" s="183" t="s">
        <v>370</v>
      </c>
    </row>
    <row r="160" s="2" customFormat="1" ht="24.15" customHeight="1">
      <c r="A160" s="37"/>
      <c r="B160" s="171"/>
      <c r="C160" s="202" t="s">
        <v>317</v>
      </c>
      <c r="D160" s="202" t="s">
        <v>143</v>
      </c>
      <c r="E160" s="203" t="s">
        <v>818</v>
      </c>
      <c r="F160" s="204" t="s">
        <v>819</v>
      </c>
      <c r="G160" s="205" t="s">
        <v>280</v>
      </c>
      <c r="H160" s="206">
        <v>14</v>
      </c>
      <c r="I160" s="207"/>
      <c r="J160" s="208">
        <f>ROUND(I160*H160,0)</f>
        <v>0</v>
      </c>
      <c r="K160" s="204" t="s">
        <v>1</v>
      </c>
      <c r="L160" s="209"/>
      <c r="M160" s="210" t="s">
        <v>1</v>
      </c>
      <c r="N160" s="211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147</v>
      </c>
      <c r="AT160" s="183" t="s">
        <v>143</v>
      </c>
      <c r="AU160" s="183" t="s">
        <v>85</v>
      </c>
      <c r="AY160" s="18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94</v>
      </c>
      <c r="BM160" s="183" t="s">
        <v>374</v>
      </c>
    </row>
    <row r="161" s="2" customFormat="1" ht="16.5" customHeight="1">
      <c r="A161" s="37"/>
      <c r="B161" s="171"/>
      <c r="C161" s="202" t="s">
        <v>365</v>
      </c>
      <c r="D161" s="202" t="s">
        <v>143</v>
      </c>
      <c r="E161" s="203" t="s">
        <v>820</v>
      </c>
      <c r="F161" s="204" t="s">
        <v>821</v>
      </c>
      <c r="G161" s="205" t="s">
        <v>422</v>
      </c>
      <c r="H161" s="206">
        <v>300</v>
      </c>
      <c r="I161" s="207"/>
      <c r="J161" s="208">
        <f>ROUND(I161*H161,0)</f>
        <v>0</v>
      </c>
      <c r="K161" s="204" t="s">
        <v>1</v>
      </c>
      <c r="L161" s="209"/>
      <c r="M161" s="210" t="s">
        <v>1</v>
      </c>
      <c r="N161" s="211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147</v>
      </c>
      <c r="AT161" s="183" t="s">
        <v>143</v>
      </c>
      <c r="AU161" s="183" t="s">
        <v>85</v>
      </c>
      <c r="AY161" s="18" t="s">
        <v>129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94</v>
      </c>
      <c r="BM161" s="183" t="s">
        <v>377</v>
      </c>
    </row>
    <row r="162" s="2" customFormat="1" ht="16.5" customHeight="1">
      <c r="A162" s="37"/>
      <c r="B162" s="171"/>
      <c r="C162" s="202" t="s">
        <v>320</v>
      </c>
      <c r="D162" s="202" t="s">
        <v>143</v>
      </c>
      <c r="E162" s="203" t="s">
        <v>822</v>
      </c>
      <c r="F162" s="204" t="s">
        <v>823</v>
      </c>
      <c r="G162" s="205" t="s">
        <v>422</v>
      </c>
      <c r="H162" s="206">
        <v>100</v>
      </c>
      <c r="I162" s="207"/>
      <c r="J162" s="208">
        <f>ROUND(I162*H162,0)</f>
        <v>0</v>
      </c>
      <c r="K162" s="204" t="s">
        <v>1</v>
      </c>
      <c r="L162" s="209"/>
      <c r="M162" s="210" t="s">
        <v>1</v>
      </c>
      <c r="N162" s="211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147</v>
      </c>
      <c r="AT162" s="183" t="s">
        <v>143</v>
      </c>
      <c r="AU162" s="183" t="s">
        <v>85</v>
      </c>
      <c r="AY162" s="18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94</v>
      </c>
      <c r="BM162" s="183" t="s">
        <v>381</v>
      </c>
    </row>
    <row r="163" s="2" customFormat="1" ht="16.5" customHeight="1">
      <c r="A163" s="37"/>
      <c r="B163" s="171"/>
      <c r="C163" s="202" t="s">
        <v>371</v>
      </c>
      <c r="D163" s="202" t="s">
        <v>143</v>
      </c>
      <c r="E163" s="203" t="s">
        <v>824</v>
      </c>
      <c r="F163" s="204" t="s">
        <v>825</v>
      </c>
      <c r="G163" s="205" t="s">
        <v>422</v>
      </c>
      <c r="H163" s="206">
        <v>100</v>
      </c>
      <c r="I163" s="207"/>
      <c r="J163" s="208">
        <f>ROUND(I163*H163,0)</f>
        <v>0</v>
      </c>
      <c r="K163" s="204" t="s">
        <v>1</v>
      </c>
      <c r="L163" s="209"/>
      <c r="M163" s="210" t="s">
        <v>1</v>
      </c>
      <c r="N163" s="211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147</v>
      </c>
      <c r="AT163" s="183" t="s">
        <v>143</v>
      </c>
      <c r="AU163" s="183" t="s">
        <v>85</v>
      </c>
      <c r="AY163" s="18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94</v>
      </c>
      <c r="BM163" s="183" t="s">
        <v>384</v>
      </c>
    </row>
    <row r="164" s="2" customFormat="1" ht="16.5" customHeight="1">
      <c r="A164" s="37"/>
      <c r="B164" s="171"/>
      <c r="C164" s="202" t="s">
        <v>324</v>
      </c>
      <c r="D164" s="202" t="s">
        <v>143</v>
      </c>
      <c r="E164" s="203" t="s">
        <v>826</v>
      </c>
      <c r="F164" s="204" t="s">
        <v>827</v>
      </c>
      <c r="G164" s="205" t="s">
        <v>422</v>
      </c>
      <c r="H164" s="206">
        <v>100</v>
      </c>
      <c r="I164" s="207"/>
      <c r="J164" s="208">
        <f>ROUND(I164*H164,0)</f>
        <v>0</v>
      </c>
      <c r="K164" s="204" t="s">
        <v>1</v>
      </c>
      <c r="L164" s="209"/>
      <c r="M164" s="210" t="s">
        <v>1</v>
      </c>
      <c r="N164" s="211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147</v>
      </c>
      <c r="AT164" s="183" t="s">
        <v>143</v>
      </c>
      <c r="AU164" s="183" t="s">
        <v>85</v>
      </c>
      <c r="AY164" s="18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94</v>
      </c>
      <c r="BM164" s="183" t="s">
        <v>388</v>
      </c>
    </row>
    <row r="165" s="2" customFormat="1" ht="16.5" customHeight="1">
      <c r="A165" s="37"/>
      <c r="B165" s="171"/>
      <c r="C165" s="202" t="s">
        <v>378</v>
      </c>
      <c r="D165" s="202" t="s">
        <v>143</v>
      </c>
      <c r="E165" s="203" t="s">
        <v>828</v>
      </c>
      <c r="F165" s="204" t="s">
        <v>829</v>
      </c>
      <c r="G165" s="205" t="s">
        <v>422</v>
      </c>
      <c r="H165" s="206">
        <v>100</v>
      </c>
      <c r="I165" s="207"/>
      <c r="J165" s="208">
        <f>ROUND(I165*H165,0)</f>
        <v>0</v>
      </c>
      <c r="K165" s="204" t="s">
        <v>1</v>
      </c>
      <c r="L165" s="209"/>
      <c r="M165" s="210" t="s">
        <v>1</v>
      </c>
      <c r="N165" s="211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147</v>
      </c>
      <c r="AT165" s="183" t="s">
        <v>143</v>
      </c>
      <c r="AU165" s="183" t="s">
        <v>85</v>
      </c>
      <c r="AY165" s="18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94</v>
      </c>
      <c r="BM165" s="183" t="s">
        <v>391</v>
      </c>
    </row>
    <row r="166" s="2" customFormat="1" ht="16.5" customHeight="1">
      <c r="A166" s="37"/>
      <c r="B166" s="171"/>
      <c r="C166" s="202" t="s">
        <v>327</v>
      </c>
      <c r="D166" s="202" t="s">
        <v>143</v>
      </c>
      <c r="E166" s="203" t="s">
        <v>830</v>
      </c>
      <c r="F166" s="204" t="s">
        <v>831</v>
      </c>
      <c r="G166" s="205" t="s">
        <v>832</v>
      </c>
      <c r="H166" s="206">
        <v>1</v>
      </c>
      <c r="I166" s="207"/>
      <c r="J166" s="208">
        <f>ROUND(I166*H166,0)</f>
        <v>0</v>
      </c>
      <c r="K166" s="204" t="s">
        <v>1</v>
      </c>
      <c r="L166" s="209"/>
      <c r="M166" s="210" t="s">
        <v>1</v>
      </c>
      <c r="N166" s="211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147</v>
      </c>
      <c r="AT166" s="183" t="s">
        <v>143</v>
      </c>
      <c r="AU166" s="183" t="s">
        <v>85</v>
      </c>
      <c r="AY166" s="18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94</v>
      </c>
      <c r="BM166" s="183" t="s">
        <v>396</v>
      </c>
    </row>
    <row r="167" s="2" customFormat="1" ht="16.5" customHeight="1">
      <c r="A167" s="37"/>
      <c r="B167" s="171"/>
      <c r="C167" s="202" t="s">
        <v>385</v>
      </c>
      <c r="D167" s="202" t="s">
        <v>143</v>
      </c>
      <c r="E167" s="203" t="s">
        <v>833</v>
      </c>
      <c r="F167" s="204" t="s">
        <v>834</v>
      </c>
      <c r="G167" s="205" t="s">
        <v>280</v>
      </c>
      <c r="H167" s="206">
        <v>4</v>
      </c>
      <c r="I167" s="207"/>
      <c r="J167" s="208">
        <f>ROUND(I167*H167,0)</f>
        <v>0</v>
      </c>
      <c r="K167" s="204" t="s">
        <v>1</v>
      </c>
      <c r="L167" s="209"/>
      <c r="M167" s="210" t="s">
        <v>1</v>
      </c>
      <c r="N167" s="211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147</v>
      </c>
      <c r="AT167" s="183" t="s">
        <v>143</v>
      </c>
      <c r="AU167" s="183" t="s">
        <v>85</v>
      </c>
      <c r="AY167" s="18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94</v>
      </c>
      <c r="BM167" s="183" t="s">
        <v>399</v>
      </c>
    </row>
    <row r="168" s="2" customFormat="1" ht="16.5" customHeight="1">
      <c r="A168" s="37"/>
      <c r="B168" s="171"/>
      <c r="C168" s="202" t="s">
        <v>331</v>
      </c>
      <c r="D168" s="202" t="s">
        <v>143</v>
      </c>
      <c r="E168" s="203" t="s">
        <v>835</v>
      </c>
      <c r="F168" s="204" t="s">
        <v>836</v>
      </c>
      <c r="G168" s="205" t="s">
        <v>280</v>
      </c>
      <c r="H168" s="206">
        <v>120</v>
      </c>
      <c r="I168" s="207"/>
      <c r="J168" s="208">
        <f>ROUND(I168*H168,0)</f>
        <v>0</v>
      </c>
      <c r="K168" s="204" t="s">
        <v>1</v>
      </c>
      <c r="L168" s="209"/>
      <c r="M168" s="210" t="s">
        <v>1</v>
      </c>
      <c r="N168" s="211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147</v>
      </c>
      <c r="AT168" s="183" t="s">
        <v>143</v>
      </c>
      <c r="AU168" s="183" t="s">
        <v>85</v>
      </c>
      <c r="AY168" s="18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94</v>
      </c>
      <c r="BM168" s="183" t="s">
        <v>403</v>
      </c>
    </row>
    <row r="169" s="2" customFormat="1" ht="16.5" customHeight="1">
      <c r="A169" s="37"/>
      <c r="B169" s="171"/>
      <c r="C169" s="202" t="s">
        <v>392</v>
      </c>
      <c r="D169" s="202" t="s">
        <v>143</v>
      </c>
      <c r="E169" s="203" t="s">
        <v>837</v>
      </c>
      <c r="F169" s="204" t="s">
        <v>838</v>
      </c>
      <c r="G169" s="205" t="s">
        <v>280</v>
      </c>
      <c r="H169" s="206">
        <v>48</v>
      </c>
      <c r="I169" s="207"/>
      <c r="J169" s="208">
        <f>ROUND(I169*H169,0)</f>
        <v>0</v>
      </c>
      <c r="K169" s="204" t="s">
        <v>1</v>
      </c>
      <c r="L169" s="209"/>
      <c r="M169" s="210" t="s">
        <v>1</v>
      </c>
      <c r="N169" s="211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147</v>
      </c>
      <c r="AT169" s="183" t="s">
        <v>143</v>
      </c>
      <c r="AU169" s="183" t="s">
        <v>85</v>
      </c>
      <c r="AY169" s="18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94</v>
      </c>
      <c r="BM169" s="183" t="s">
        <v>406</v>
      </c>
    </row>
    <row r="170" s="2" customFormat="1" ht="16.5" customHeight="1">
      <c r="A170" s="37"/>
      <c r="B170" s="171"/>
      <c r="C170" s="202" t="s">
        <v>334</v>
      </c>
      <c r="D170" s="202" t="s">
        <v>143</v>
      </c>
      <c r="E170" s="203" t="s">
        <v>839</v>
      </c>
      <c r="F170" s="204" t="s">
        <v>840</v>
      </c>
      <c r="G170" s="205" t="s">
        <v>280</v>
      </c>
      <c r="H170" s="206">
        <v>14</v>
      </c>
      <c r="I170" s="207"/>
      <c r="J170" s="208">
        <f>ROUND(I170*H170,0)</f>
        <v>0</v>
      </c>
      <c r="K170" s="204" t="s">
        <v>1</v>
      </c>
      <c r="L170" s="209"/>
      <c r="M170" s="210" t="s">
        <v>1</v>
      </c>
      <c r="N170" s="211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147</v>
      </c>
      <c r="AT170" s="183" t="s">
        <v>143</v>
      </c>
      <c r="AU170" s="183" t="s">
        <v>85</v>
      </c>
      <c r="AY170" s="18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94</v>
      </c>
      <c r="BM170" s="183" t="s">
        <v>410</v>
      </c>
    </row>
    <row r="171" s="2" customFormat="1" ht="66.75" customHeight="1">
      <c r="A171" s="37"/>
      <c r="B171" s="171"/>
      <c r="C171" s="202" t="s">
        <v>400</v>
      </c>
      <c r="D171" s="202" t="s">
        <v>143</v>
      </c>
      <c r="E171" s="203" t="s">
        <v>841</v>
      </c>
      <c r="F171" s="204" t="s">
        <v>842</v>
      </c>
      <c r="G171" s="205" t="s">
        <v>280</v>
      </c>
      <c r="H171" s="206">
        <v>2</v>
      </c>
      <c r="I171" s="207"/>
      <c r="J171" s="208">
        <f>ROUND(I171*H171,0)</f>
        <v>0</v>
      </c>
      <c r="K171" s="204" t="s">
        <v>1</v>
      </c>
      <c r="L171" s="209"/>
      <c r="M171" s="210" t="s">
        <v>1</v>
      </c>
      <c r="N171" s="211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147</v>
      </c>
      <c r="AT171" s="183" t="s">
        <v>143</v>
      </c>
      <c r="AU171" s="183" t="s">
        <v>85</v>
      </c>
      <c r="AY171" s="18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94</v>
      </c>
      <c r="BM171" s="183" t="s">
        <v>413</v>
      </c>
    </row>
    <row r="172" s="2" customFormat="1" ht="24.15" customHeight="1">
      <c r="A172" s="37"/>
      <c r="B172" s="171"/>
      <c r="C172" s="202" t="s">
        <v>338</v>
      </c>
      <c r="D172" s="202" t="s">
        <v>143</v>
      </c>
      <c r="E172" s="203" t="s">
        <v>843</v>
      </c>
      <c r="F172" s="204" t="s">
        <v>844</v>
      </c>
      <c r="G172" s="205" t="s">
        <v>280</v>
      </c>
      <c r="H172" s="206">
        <v>2</v>
      </c>
      <c r="I172" s="207"/>
      <c r="J172" s="208">
        <f>ROUND(I172*H172,0)</f>
        <v>0</v>
      </c>
      <c r="K172" s="204" t="s">
        <v>1</v>
      </c>
      <c r="L172" s="209"/>
      <c r="M172" s="210" t="s">
        <v>1</v>
      </c>
      <c r="N172" s="211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147</v>
      </c>
      <c r="AT172" s="183" t="s">
        <v>143</v>
      </c>
      <c r="AU172" s="183" t="s">
        <v>85</v>
      </c>
      <c r="AY172" s="18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94</v>
      </c>
      <c r="BM172" s="183" t="s">
        <v>417</v>
      </c>
    </row>
    <row r="173" s="2" customFormat="1" ht="24.15" customHeight="1">
      <c r="A173" s="37"/>
      <c r="B173" s="171"/>
      <c r="C173" s="202" t="s">
        <v>407</v>
      </c>
      <c r="D173" s="202" t="s">
        <v>143</v>
      </c>
      <c r="E173" s="203" t="s">
        <v>845</v>
      </c>
      <c r="F173" s="204" t="s">
        <v>846</v>
      </c>
      <c r="G173" s="205" t="s">
        <v>280</v>
      </c>
      <c r="H173" s="206">
        <v>4</v>
      </c>
      <c r="I173" s="207"/>
      <c r="J173" s="208">
        <f>ROUND(I173*H173,0)</f>
        <v>0</v>
      </c>
      <c r="K173" s="204" t="s">
        <v>1</v>
      </c>
      <c r="L173" s="209"/>
      <c r="M173" s="210" t="s">
        <v>1</v>
      </c>
      <c r="N173" s="211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147</v>
      </c>
      <c r="AT173" s="183" t="s">
        <v>143</v>
      </c>
      <c r="AU173" s="183" t="s">
        <v>85</v>
      </c>
      <c r="AY173" s="18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94</v>
      </c>
      <c r="BM173" s="183" t="s">
        <v>658</v>
      </c>
    </row>
    <row r="174" s="2" customFormat="1" ht="21.75" customHeight="1">
      <c r="A174" s="37"/>
      <c r="B174" s="171"/>
      <c r="C174" s="202" t="s">
        <v>341</v>
      </c>
      <c r="D174" s="202" t="s">
        <v>143</v>
      </c>
      <c r="E174" s="203" t="s">
        <v>847</v>
      </c>
      <c r="F174" s="204" t="s">
        <v>848</v>
      </c>
      <c r="G174" s="205" t="s">
        <v>280</v>
      </c>
      <c r="H174" s="206">
        <v>8</v>
      </c>
      <c r="I174" s="207"/>
      <c r="J174" s="208">
        <f>ROUND(I174*H174,0)</f>
        <v>0</v>
      </c>
      <c r="K174" s="204" t="s">
        <v>1</v>
      </c>
      <c r="L174" s="209"/>
      <c r="M174" s="210" t="s">
        <v>1</v>
      </c>
      <c r="N174" s="211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147</v>
      </c>
      <c r="AT174" s="183" t="s">
        <v>143</v>
      </c>
      <c r="AU174" s="183" t="s">
        <v>85</v>
      </c>
      <c r="AY174" s="18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94</v>
      </c>
      <c r="BM174" s="183" t="s">
        <v>423</v>
      </c>
    </row>
    <row r="175" s="2" customFormat="1" ht="16.5" customHeight="1">
      <c r="A175" s="37"/>
      <c r="B175" s="171"/>
      <c r="C175" s="202" t="s">
        <v>414</v>
      </c>
      <c r="D175" s="202" t="s">
        <v>143</v>
      </c>
      <c r="E175" s="203" t="s">
        <v>849</v>
      </c>
      <c r="F175" s="204" t="s">
        <v>850</v>
      </c>
      <c r="G175" s="205" t="s">
        <v>657</v>
      </c>
      <c r="H175" s="206">
        <v>600</v>
      </c>
      <c r="I175" s="207"/>
      <c r="J175" s="208">
        <f>ROUND(I175*H175,0)</f>
        <v>0</v>
      </c>
      <c r="K175" s="204" t="s">
        <v>1</v>
      </c>
      <c r="L175" s="209"/>
      <c r="M175" s="210" t="s">
        <v>1</v>
      </c>
      <c r="N175" s="211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147</v>
      </c>
      <c r="AT175" s="183" t="s">
        <v>143</v>
      </c>
      <c r="AU175" s="183" t="s">
        <v>85</v>
      </c>
      <c r="AY175" s="18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94</v>
      </c>
      <c r="BM175" s="183" t="s">
        <v>427</v>
      </c>
    </row>
    <row r="176" s="2" customFormat="1" ht="16.5" customHeight="1">
      <c r="A176" s="37"/>
      <c r="B176" s="171"/>
      <c r="C176" s="202" t="s">
        <v>345</v>
      </c>
      <c r="D176" s="202" t="s">
        <v>143</v>
      </c>
      <c r="E176" s="203" t="s">
        <v>851</v>
      </c>
      <c r="F176" s="204" t="s">
        <v>852</v>
      </c>
      <c r="G176" s="205" t="s">
        <v>146</v>
      </c>
      <c r="H176" s="206">
        <v>1</v>
      </c>
      <c r="I176" s="207"/>
      <c r="J176" s="208">
        <f>ROUND(I176*H176,0)</f>
        <v>0</v>
      </c>
      <c r="K176" s="204" t="s">
        <v>1</v>
      </c>
      <c r="L176" s="209"/>
      <c r="M176" s="210" t="s">
        <v>1</v>
      </c>
      <c r="N176" s="211" t="s">
        <v>43</v>
      </c>
      <c r="O176" s="7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147</v>
      </c>
      <c r="AT176" s="183" t="s">
        <v>143</v>
      </c>
      <c r="AU176" s="183" t="s">
        <v>85</v>
      </c>
      <c r="AY176" s="18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85</v>
      </c>
      <c r="BK176" s="184">
        <f>ROUND(I176*H176,0)</f>
        <v>0</v>
      </c>
      <c r="BL176" s="18" t="s">
        <v>94</v>
      </c>
      <c r="BM176" s="183" t="s">
        <v>430</v>
      </c>
    </row>
    <row r="177" s="2" customFormat="1" ht="16.5" customHeight="1">
      <c r="A177" s="37"/>
      <c r="B177" s="171"/>
      <c r="C177" s="202" t="s">
        <v>424</v>
      </c>
      <c r="D177" s="202" t="s">
        <v>143</v>
      </c>
      <c r="E177" s="203" t="s">
        <v>853</v>
      </c>
      <c r="F177" s="204" t="s">
        <v>854</v>
      </c>
      <c r="G177" s="205" t="s">
        <v>146</v>
      </c>
      <c r="H177" s="206">
        <v>1</v>
      </c>
      <c r="I177" s="207"/>
      <c r="J177" s="208">
        <f>ROUND(I177*H177,0)</f>
        <v>0</v>
      </c>
      <c r="K177" s="204" t="s">
        <v>1</v>
      </c>
      <c r="L177" s="209"/>
      <c r="M177" s="210" t="s">
        <v>1</v>
      </c>
      <c r="N177" s="211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147</v>
      </c>
      <c r="AT177" s="183" t="s">
        <v>143</v>
      </c>
      <c r="AU177" s="183" t="s">
        <v>85</v>
      </c>
      <c r="AY177" s="18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94</v>
      </c>
      <c r="BM177" s="183" t="s">
        <v>434</v>
      </c>
    </row>
    <row r="178" s="12" customFormat="1" ht="22.8" customHeight="1">
      <c r="A178" s="12"/>
      <c r="B178" s="158"/>
      <c r="C178" s="12"/>
      <c r="D178" s="159" t="s">
        <v>76</v>
      </c>
      <c r="E178" s="169" t="s">
        <v>276</v>
      </c>
      <c r="F178" s="169" t="s">
        <v>855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SUM(P179:P184)</f>
        <v>0</v>
      </c>
      <c r="Q178" s="164"/>
      <c r="R178" s="165">
        <f>SUM(R179:R184)</f>
        <v>0</v>
      </c>
      <c r="S178" s="164"/>
      <c r="T178" s="166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</v>
      </c>
      <c r="AT178" s="167" t="s">
        <v>76</v>
      </c>
      <c r="AU178" s="167" t="s">
        <v>8</v>
      </c>
      <c r="AY178" s="159" t="s">
        <v>129</v>
      </c>
      <c r="BK178" s="168">
        <f>SUM(BK179:BK184)</f>
        <v>0</v>
      </c>
    </row>
    <row r="179" s="2" customFormat="1" ht="16.5" customHeight="1">
      <c r="A179" s="37"/>
      <c r="B179" s="171"/>
      <c r="C179" s="202" t="s">
        <v>348</v>
      </c>
      <c r="D179" s="202" t="s">
        <v>143</v>
      </c>
      <c r="E179" s="203" t="s">
        <v>856</v>
      </c>
      <c r="F179" s="204" t="s">
        <v>857</v>
      </c>
      <c r="G179" s="205" t="s">
        <v>422</v>
      </c>
      <c r="H179" s="206">
        <v>200</v>
      </c>
      <c r="I179" s="207"/>
      <c r="J179" s="208">
        <f>ROUND(I179*H179,0)</f>
        <v>0</v>
      </c>
      <c r="K179" s="204" t="s">
        <v>1</v>
      </c>
      <c r="L179" s="209"/>
      <c r="M179" s="210" t="s">
        <v>1</v>
      </c>
      <c r="N179" s="211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147</v>
      </c>
      <c r="AT179" s="183" t="s">
        <v>143</v>
      </c>
      <c r="AU179" s="183" t="s">
        <v>85</v>
      </c>
      <c r="AY179" s="18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94</v>
      </c>
      <c r="BM179" s="183" t="s">
        <v>437</v>
      </c>
    </row>
    <row r="180" s="2" customFormat="1" ht="16.5" customHeight="1">
      <c r="A180" s="37"/>
      <c r="B180" s="171"/>
      <c r="C180" s="202" t="s">
        <v>431</v>
      </c>
      <c r="D180" s="202" t="s">
        <v>143</v>
      </c>
      <c r="E180" s="203" t="s">
        <v>858</v>
      </c>
      <c r="F180" s="204" t="s">
        <v>859</v>
      </c>
      <c r="G180" s="205" t="s">
        <v>422</v>
      </c>
      <c r="H180" s="206">
        <v>30</v>
      </c>
      <c r="I180" s="207"/>
      <c r="J180" s="208">
        <f>ROUND(I180*H180,0)</f>
        <v>0</v>
      </c>
      <c r="K180" s="204" t="s">
        <v>1</v>
      </c>
      <c r="L180" s="209"/>
      <c r="M180" s="210" t="s">
        <v>1</v>
      </c>
      <c r="N180" s="211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147</v>
      </c>
      <c r="AT180" s="183" t="s">
        <v>143</v>
      </c>
      <c r="AU180" s="183" t="s">
        <v>85</v>
      </c>
      <c r="AY180" s="18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94</v>
      </c>
      <c r="BM180" s="183" t="s">
        <v>441</v>
      </c>
    </row>
    <row r="181" s="2" customFormat="1" ht="16.5" customHeight="1">
      <c r="A181" s="37"/>
      <c r="B181" s="171"/>
      <c r="C181" s="202" t="s">
        <v>352</v>
      </c>
      <c r="D181" s="202" t="s">
        <v>143</v>
      </c>
      <c r="E181" s="203" t="s">
        <v>780</v>
      </c>
      <c r="F181" s="204" t="s">
        <v>781</v>
      </c>
      <c r="G181" s="205" t="s">
        <v>422</v>
      </c>
      <c r="H181" s="206">
        <v>230</v>
      </c>
      <c r="I181" s="207"/>
      <c r="J181" s="208">
        <f>ROUND(I181*H181,0)</f>
        <v>0</v>
      </c>
      <c r="K181" s="204" t="s">
        <v>1</v>
      </c>
      <c r="L181" s="209"/>
      <c r="M181" s="210" t="s">
        <v>1</v>
      </c>
      <c r="N181" s="211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147</v>
      </c>
      <c r="AT181" s="183" t="s">
        <v>143</v>
      </c>
      <c r="AU181" s="183" t="s">
        <v>85</v>
      </c>
      <c r="AY181" s="18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94</v>
      </c>
      <c r="BM181" s="183" t="s">
        <v>445</v>
      </c>
    </row>
    <row r="182" s="2" customFormat="1" ht="16.5" customHeight="1">
      <c r="A182" s="37"/>
      <c r="B182" s="171"/>
      <c r="C182" s="202" t="s">
        <v>438</v>
      </c>
      <c r="D182" s="202" t="s">
        <v>143</v>
      </c>
      <c r="E182" s="203" t="s">
        <v>860</v>
      </c>
      <c r="F182" s="204" t="s">
        <v>861</v>
      </c>
      <c r="G182" s="205" t="s">
        <v>422</v>
      </c>
      <c r="H182" s="206">
        <v>50</v>
      </c>
      <c r="I182" s="207"/>
      <c r="J182" s="208">
        <f>ROUND(I182*H182,0)</f>
        <v>0</v>
      </c>
      <c r="K182" s="204" t="s">
        <v>1</v>
      </c>
      <c r="L182" s="209"/>
      <c r="M182" s="210" t="s">
        <v>1</v>
      </c>
      <c r="N182" s="211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147</v>
      </c>
      <c r="AT182" s="183" t="s">
        <v>143</v>
      </c>
      <c r="AU182" s="183" t="s">
        <v>85</v>
      </c>
      <c r="AY182" s="18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94</v>
      </c>
      <c r="BM182" s="183" t="s">
        <v>449</v>
      </c>
    </row>
    <row r="183" s="2" customFormat="1" ht="16.5" customHeight="1">
      <c r="A183" s="37"/>
      <c r="B183" s="171"/>
      <c r="C183" s="202" t="s">
        <v>442</v>
      </c>
      <c r="D183" s="202" t="s">
        <v>143</v>
      </c>
      <c r="E183" s="203" t="s">
        <v>862</v>
      </c>
      <c r="F183" s="204" t="s">
        <v>852</v>
      </c>
      <c r="G183" s="205" t="s">
        <v>146</v>
      </c>
      <c r="H183" s="206">
        <v>1</v>
      </c>
      <c r="I183" s="207"/>
      <c r="J183" s="208">
        <f>ROUND(I183*H183,0)</f>
        <v>0</v>
      </c>
      <c r="K183" s="204" t="s">
        <v>1</v>
      </c>
      <c r="L183" s="209"/>
      <c r="M183" s="210" t="s">
        <v>1</v>
      </c>
      <c r="N183" s="211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147</v>
      </c>
      <c r="AT183" s="183" t="s">
        <v>143</v>
      </c>
      <c r="AU183" s="183" t="s">
        <v>85</v>
      </c>
      <c r="AY183" s="18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94</v>
      </c>
      <c r="BM183" s="183" t="s">
        <v>863</v>
      </c>
    </row>
    <row r="184" s="2" customFormat="1" ht="16.5" customHeight="1">
      <c r="A184" s="37"/>
      <c r="B184" s="171"/>
      <c r="C184" s="202" t="s">
        <v>446</v>
      </c>
      <c r="D184" s="202" t="s">
        <v>143</v>
      </c>
      <c r="E184" s="203" t="s">
        <v>864</v>
      </c>
      <c r="F184" s="204" t="s">
        <v>854</v>
      </c>
      <c r="G184" s="205" t="s">
        <v>146</v>
      </c>
      <c r="H184" s="206">
        <v>1</v>
      </c>
      <c r="I184" s="207"/>
      <c r="J184" s="208">
        <f>ROUND(I184*H184,0)</f>
        <v>0</v>
      </c>
      <c r="K184" s="204" t="s">
        <v>1</v>
      </c>
      <c r="L184" s="209"/>
      <c r="M184" s="210" t="s">
        <v>1</v>
      </c>
      <c r="N184" s="211" t="s">
        <v>43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147</v>
      </c>
      <c r="AT184" s="183" t="s">
        <v>143</v>
      </c>
      <c r="AU184" s="183" t="s">
        <v>85</v>
      </c>
      <c r="AY184" s="18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85</v>
      </c>
      <c r="BK184" s="184">
        <f>ROUND(I184*H184,0)</f>
        <v>0</v>
      </c>
      <c r="BL184" s="18" t="s">
        <v>94</v>
      </c>
      <c r="BM184" s="183" t="s">
        <v>454</v>
      </c>
    </row>
    <row r="185" s="12" customFormat="1" ht="22.8" customHeight="1">
      <c r="A185" s="12"/>
      <c r="B185" s="158"/>
      <c r="C185" s="12"/>
      <c r="D185" s="159" t="s">
        <v>76</v>
      </c>
      <c r="E185" s="169" t="s">
        <v>353</v>
      </c>
      <c r="F185" s="169" t="s">
        <v>865</v>
      </c>
      <c r="G185" s="12"/>
      <c r="H185" s="12"/>
      <c r="I185" s="161"/>
      <c r="J185" s="170">
        <f>BK185</f>
        <v>0</v>
      </c>
      <c r="K185" s="12"/>
      <c r="L185" s="158"/>
      <c r="M185" s="163"/>
      <c r="N185" s="164"/>
      <c r="O185" s="164"/>
      <c r="P185" s="165">
        <f>SUM(P186:P202)</f>
        <v>0</v>
      </c>
      <c r="Q185" s="164"/>
      <c r="R185" s="165">
        <f>SUM(R186:R202)</f>
        <v>0</v>
      </c>
      <c r="S185" s="164"/>
      <c r="T185" s="166">
        <f>SUM(T186:T202)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9" t="s">
        <v>8</v>
      </c>
      <c r="AT185" s="167" t="s">
        <v>76</v>
      </c>
      <c r="AU185" s="167" t="s">
        <v>8</v>
      </c>
      <c r="AY185" s="159" t="s">
        <v>129</v>
      </c>
      <c r="BK185" s="168">
        <f>SUM(BK186:BK202)</f>
        <v>0</v>
      </c>
    </row>
    <row r="186" s="2" customFormat="1" ht="24.15" customHeight="1">
      <c r="A186" s="37"/>
      <c r="B186" s="171"/>
      <c r="C186" s="202" t="s">
        <v>357</v>
      </c>
      <c r="D186" s="202" t="s">
        <v>143</v>
      </c>
      <c r="E186" s="203" t="s">
        <v>866</v>
      </c>
      <c r="F186" s="204" t="s">
        <v>867</v>
      </c>
      <c r="G186" s="205" t="s">
        <v>280</v>
      </c>
      <c r="H186" s="206">
        <v>4</v>
      </c>
      <c r="I186" s="207"/>
      <c r="J186" s="208">
        <f>ROUND(I186*H186,0)</f>
        <v>0</v>
      </c>
      <c r="K186" s="204" t="s">
        <v>1</v>
      </c>
      <c r="L186" s="209"/>
      <c r="M186" s="210" t="s">
        <v>1</v>
      </c>
      <c r="N186" s="211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147</v>
      </c>
      <c r="AT186" s="183" t="s">
        <v>143</v>
      </c>
      <c r="AU186" s="183" t="s">
        <v>85</v>
      </c>
      <c r="AY186" s="18" t="s">
        <v>129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94</v>
      </c>
      <c r="BM186" s="183" t="s">
        <v>458</v>
      </c>
    </row>
    <row r="187" s="2" customFormat="1" ht="24.15" customHeight="1">
      <c r="A187" s="37"/>
      <c r="B187" s="171"/>
      <c r="C187" s="202" t="s">
        <v>455</v>
      </c>
      <c r="D187" s="202" t="s">
        <v>143</v>
      </c>
      <c r="E187" s="203" t="s">
        <v>868</v>
      </c>
      <c r="F187" s="204" t="s">
        <v>869</v>
      </c>
      <c r="G187" s="205" t="s">
        <v>280</v>
      </c>
      <c r="H187" s="206">
        <v>1</v>
      </c>
      <c r="I187" s="207"/>
      <c r="J187" s="208">
        <f>ROUND(I187*H187,0)</f>
        <v>0</v>
      </c>
      <c r="K187" s="204" t="s">
        <v>1</v>
      </c>
      <c r="L187" s="209"/>
      <c r="M187" s="210" t="s">
        <v>1</v>
      </c>
      <c r="N187" s="211" t="s">
        <v>43</v>
      </c>
      <c r="O187" s="76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147</v>
      </c>
      <c r="AT187" s="183" t="s">
        <v>143</v>
      </c>
      <c r="AU187" s="183" t="s">
        <v>85</v>
      </c>
      <c r="AY187" s="18" t="s">
        <v>129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85</v>
      </c>
      <c r="BK187" s="184">
        <f>ROUND(I187*H187,0)</f>
        <v>0</v>
      </c>
      <c r="BL187" s="18" t="s">
        <v>94</v>
      </c>
      <c r="BM187" s="183" t="s">
        <v>461</v>
      </c>
    </row>
    <row r="188" s="2" customFormat="1" ht="24.15" customHeight="1">
      <c r="A188" s="37"/>
      <c r="B188" s="171"/>
      <c r="C188" s="202" t="s">
        <v>361</v>
      </c>
      <c r="D188" s="202" t="s">
        <v>143</v>
      </c>
      <c r="E188" s="203" t="s">
        <v>870</v>
      </c>
      <c r="F188" s="204" t="s">
        <v>871</v>
      </c>
      <c r="G188" s="205" t="s">
        <v>280</v>
      </c>
      <c r="H188" s="206">
        <v>1</v>
      </c>
      <c r="I188" s="207"/>
      <c r="J188" s="208">
        <f>ROUND(I188*H188,0)</f>
        <v>0</v>
      </c>
      <c r="K188" s="204" t="s">
        <v>1</v>
      </c>
      <c r="L188" s="209"/>
      <c r="M188" s="210" t="s">
        <v>1</v>
      </c>
      <c r="N188" s="211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147</v>
      </c>
      <c r="AT188" s="183" t="s">
        <v>143</v>
      </c>
      <c r="AU188" s="183" t="s">
        <v>85</v>
      </c>
      <c r="AY188" s="18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94</v>
      </c>
      <c r="BM188" s="183" t="s">
        <v>465</v>
      </c>
    </row>
    <row r="189" s="2" customFormat="1" ht="24.15" customHeight="1">
      <c r="A189" s="37"/>
      <c r="B189" s="171"/>
      <c r="C189" s="202" t="s">
        <v>462</v>
      </c>
      <c r="D189" s="202" t="s">
        <v>143</v>
      </c>
      <c r="E189" s="203" t="s">
        <v>872</v>
      </c>
      <c r="F189" s="204" t="s">
        <v>873</v>
      </c>
      <c r="G189" s="205" t="s">
        <v>280</v>
      </c>
      <c r="H189" s="206">
        <v>1</v>
      </c>
      <c r="I189" s="207"/>
      <c r="J189" s="208">
        <f>ROUND(I189*H189,0)</f>
        <v>0</v>
      </c>
      <c r="K189" s="204" t="s">
        <v>1</v>
      </c>
      <c r="L189" s="209"/>
      <c r="M189" s="210" t="s">
        <v>1</v>
      </c>
      <c r="N189" s="211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147</v>
      </c>
      <c r="AT189" s="183" t="s">
        <v>143</v>
      </c>
      <c r="AU189" s="183" t="s">
        <v>85</v>
      </c>
      <c r="AY189" s="18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94</v>
      </c>
      <c r="BM189" s="183" t="s">
        <v>468</v>
      </c>
    </row>
    <row r="190" s="2" customFormat="1" ht="24.15" customHeight="1">
      <c r="A190" s="37"/>
      <c r="B190" s="171"/>
      <c r="C190" s="202" t="s">
        <v>364</v>
      </c>
      <c r="D190" s="202" t="s">
        <v>143</v>
      </c>
      <c r="E190" s="203" t="s">
        <v>874</v>
      </c>
      <c r="F190" s="204" t="s">
        <v>875</v>
      </c>
      <c r="G190" s="205" t="s">
        <v>280</v>
      </c>
      <c r="H190" s="206">
        <v>1</v>
      </c>
      <c r="I190" s="207"/>
      <c r="J190" s="208">
        <f>ROUND(I190*H190,0)</f>
        <v>0</v>
      </c>
      <c r="K190" s="204" t="s">
        <v>1</v>
      </c>
      <c r="L190" s="209"/>
      <c r="M190" s="210" t="s">
        <v>1</v>
      </c>
      <c r="N190" s="211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147</v>
      </c>
      <c r="AT190" s="183" t="s">
        <v>143</v>
      </c>
      <c r="AU190" s="183" t="s">
        <v>85</v>
      </c>
      <c r="AY190" s="18" t="s">
        <v>129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94</v>
      </c>
      <c r="BM190" s="183" t="s">
        <v>472</v>
      </c>
    </row>
    <row r="191" s="2" customFormat="1" ht="24.15" customHeight="1">
      <c r="A191" s="37"/>
      <c r="B191" s="171"/>
      <c r="C191" s="202" t="s">
        <v>469</v>
      </c>
      <c r="D191" s="202" t="s">
        <v>143</v>
      </c>
      <c r="E191" s="203" t="s">
        <v>876</v>
      </c>
      <c r="F191" s="204" t="s">
        <v>877</v>
      </c>
      <c r="G191" s="205" t="s">
        <v>280</v>
      </c>
      <c r="H191" s="206">
        <v>1</v>
      </c>
      <c r="I191" s="207"/>
      <c r="J191" s="208">
        <f>ROUND(I191*H191,0)</f>
        <v>0</v>
      </c>
      <c r="K191" s="204" t="s">
        <v>1</v>
      </c>
      <c r="L191" s="209"/>
      <c r="M191" s="210" t="s">
        <v>1</v>
      </c>
      <c r="N191" s="211" t="s">
        <v>43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147</v>
      </c>
      <c r="AT191" s="183" t="s">
        <v>143</v>
      </c>
      <c r="AU191" s="183" t="s">
        <v>85</v>
      </c>
      <c r="AY191" s="18" t="s">
        <v>129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85</v>
      </c>
      <c r="BK191" s="184">
        <f>ROUND(I191*H191,0)</f>
        <v>0</v>
      </c>
      <c r="BL191" s="18" t="s">
        <v>94</v>
      </c>
      <c r="BM191" s="183" t="s">
        <v>475</v>
      </c>
    </row>
    <row r="192" s="2" customFormat="1" ht="24.15" customHeight="1">
      <c r="A192" s="37"/>
      <c r="B192" s="171"/>
      <c r="C192" s="202" t="s">
        <v>263</v>
      </c>
      <c r="D192" s="202" t="s">
        <v>143</v>
      </c>
      <c r="E192" s="203" t="s">
        <v>878</v>
      </c>
      <c r="F192" s="204" t="s">
        <v>879</v>
      </c>
      <c r="G192" s="205" t="s">
        <v>280</v>
      </c>
      <c r="H192" s="206">
        <v>1</v>
      </c>
      <c r="I192" s="207"/>
      <c r="J192" s="208">
        <f>ROUND(I192*H192,0)</f>
        <v>0</v>
      </c>
      <c r="K192" s="204" t="s">
        <v>1</v>
      </c>
      <c r="L192" s="209"/>
      <c r="M192" s="210" t="s">
        <v>1</v>
      </c>
      <c r="N192" s="211" t="s">
        <v>43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147</v>
      </c>
      <c r="AT192" s="183" t="s">
        <v>143</v>
      </c>
      <c r="AU192" s="183" t="s">
        <v>85</v>
      </c>
      <c r="AY192" s="18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85</v>
      </c>
      <c r="BK192" s="184">
        <f>ROUND(I192*H192,0)</f>
        <v>0</v>
      </c>
      <c r="BL192" s="18" t="s">
        <v>94</v>
      </c>
      <c r="BM192" s="183" t="s">
        <v>479</v>
      </c>
    </row>
    <row r="193" s="2" customFormat="1" ht="24.15" customHeight="1">
      <c r="A193" s="37"/>
      <c r="B193" s="171"/>
      <c r="C193" s="202" t="s">
        <v>476</v>
      </c>
      <c r="D193" s="202" t="s">
        <v>143</v>
      </c>
      <c r="E193" s="203" t="s">
        <v>880</v>
      </c>
      <c r="F193" s="204" t="s">
        <v>881</v>
      </c>
      <c r="G193" s="205" t="s">
        <v>280</v>
      </c>
      <c r="H193" s="206">
        <v>1</v>
      </c>
      <c r="I193" s="207"/>
      <c r="J193" s="208">
        <f>ROUND(I193*H193,0)</f>
        <v>0</v>
      </c>
      <c r="K193" s="204" t="s">
        <v>1</v>
      </c>
      <c r="L193" s="209"/>
      <c r="M193" s="210" t="s">
        <v>1</v>
      </c>
      <c r="N193" s="211" t="s">
        <v>43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147</v>
      </c>
      <c r="AT193" s="183" t="s">
        <v>143</v>
      </c>
      <c r="AU193" s="183" t="s">
        <v>85</v>
      </c>
      <c r="AY193" s="18" t="s">
        <v>129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85</v>
      </c>
      <c r="BK193" s="184">
        <f>ROUND(I193*H193,0)</f>
        <v>0</v>
      </c>
      <c r="BL193" s="18" t="s">
        <v>94</v>
      </c>
      <c r="BM193" s="183" t="s">
        <v>482</v>
      </c>
    </row>
    <row r="194" s="2" customFormat="1" ht="24.15" customHeight="1">
      <c r="A194" s="37"/>
      <c r="B194" s="171"/>
      <c r="C194" s="202" t="s">
        <v>370</v>
      </c>
      <c r="D194" s="202" t="s">
        <v>143</v>
      </c>
      <c r="E194" s="203" t="s">
        <v>882</v>
      </c>
      <c r="F194" s="204" t="s">
        <v>883</v>
      </c>
      <c r="G194" s="205" t="s">
        <v>280</v>
      </c>
      <c r="H194" s="206">
        <v>1</v>
      </c>
      <c r="I194" s="207"/>
      <c r="J194" s="208">
        <f>ROUND(I194*H194,0)</f>
        <v>0</v>
      </c>
      <c r="K194" s="204" t="s">
        <v>1</v>
      </c>
      <c r="L194" s="209"/>
      <c r="M194" s="210" t="s">
        <v>1</v>
      </c>
      <c r="N194" s="211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147</v>
      </c>
      <c r="AT194" s="183" t="s">
        <v>143</v>
      </c>
      <c r="AU194" s="183" t="s">
        <v>85</v>
      </c>
      <c r="AY194" s="18" t="s">
        <v>129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94</v>
      </c>
      <c r="BM194" s="183" t="s">
        <v>486</v>
      </c>
    </row>
    <row r="195" s="2" customFormat="1" ht="24.15" customHeight="1">
      <c r="A195" s="37"/>
      <c r="B195" s="171"/>
      <c r="C195" s="202" t="s">
        <v>483</v>
      </c>
      <c r="D195" s="202" t="s">
        <v>143</v>
      </c>
      <c r="E195" s="203" t="s">
        <v>884</v>
      </c>
      <c r="F195" s="204" t="s">
        <v>885</v>
      </c>
      <c r="G195" s="205" t="s">
        <v>280</v>
      </c>
      <c r="H195" s="206">
        <v>1</v>
      </c>
      <c r="I195" s="207"/>
      <c r="J195" s="208">
        <f>ROUND(I195*H195,0)</f>
        <v>0</v>
      </c>
      <c r="K195" s="204" t="s">
        <v>1</v>
      </c>
      <c r="L195" s="209"/>
      <c r="M195" s="210" t="s">
        <v>1</v>
      </c>
      <c r="N195" s="211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147</v>
      </c>
      <c r="AT195" s="183" t="s">
        <v>143</v>
      </c>
      <c r="AU195" s="183" t="s">
        <v>85</v>
      </c>
      <c r="AY195" s="18" t="s">
        <v>129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94</v>
      </c>
      <c r="BM195" s="183" t="s">
        <v>489</v>
      </c>
    </row>
    <row r="196" s="2" customFormat="1" ht="24.15" customHeight="1">
      <c r="A196" s="37"/>
      <c r="B196" s="171"/>
      <c r="C196" s="202" t="s">
        <v>374</v>
      </c>
      <c r="D196" s="202" t="s">
        <v>143</v>
      </c>
      <c r="E196" s="203" t="s">
        <v>886</v>
      </c>
      <c r="F196" s="204" t="s">
        <v>887</v>
      </c>
      <c r="G196" s="205" t="s">
        <v>280</v>
      </c>
      <c r="H196" s="206">
        <v>1</v>
      </c>
      <c r="I196" s="207"/>
      <c r="J196" s="208">
        <f>ROUND(I196*H196,0)</f>
        <v>0</v>
      </c>
      <c r="K196" s="204" t="s">
        <v>1</v>
      </c>
      <c r="L196" s="209"/>
      <c r="M196" s="210" t="s">
        <v>1</v>
      </c>
      <c r="N196" s="211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147</v>
      </c>
      <c r="AT196" s="183" t="s">
        <v>143</v>
      </c>
      <c r="AU196" s="183" t="s">
        <v>85</v>
      </c>
      <c r="AY196" s="18" t="s">
        <v>129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94</v>
      </c>
      <c r="BM196" s="183" t="s">
        <v>493</v>
      </c>
    </row>
    <row r="197" s="2" customFormat="1" ht="24.15" customHeight="1">
      <c r="A197" s="37"/>
      <c r="B197" s="171"/>
      <c r="C197" s="202" t="s">
        <v>490</v>
      </c>
      <c r="D197" s="202" t="s">
        <v>143</v>
      </c>
      <c r="E197" s="203" t="s">
        <v>888</v>
      </c>
      <c r="F197" s="204" t="s">
        <v>889</v>
      </c>
      <c r="G197" s="205" t="s">
        <v>280</v>
      </c>
      <c r="H197" s="206">
        <v>1</v>
      </c>
      <c r="I197" s="207"/>
      <c r="J197" s="208">
        <f>ROUND(I197*H197,0)</f>
        <v>0</v>
      </c>
      <c r="K197" s="204" t="s">
        <v>1</v>
      </c>
      <c r="L197" s="209"/>
      <c r="M197" s="210" t="s">
        <v>1</v>
      </c>
      <c r="N197" s="211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147</v>
      </c>
      <c r="AT197" s="183" t="s">
        <v>143</v>
      </c>
      <c r="AU197" s="183" t="s">
        <v>85</v>
      </c>
      <c r="AY197" s="18" t="s">
        <v>129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94</v>
      </c>
      <c r="BM197" s="183" t="s">
        <v>495</v>
      </c>
    </row>
    <row r="198" s="2" customFormat="1" ht="24.15" customHeight="1">
      <c r="A198" s="37"/>
      <c r="B198" s="171"/>
      <c r="C198" s="202" t="s">
        <v>377</v>
      </c>
      <c r="D198" s="202" t="s">
        <v>143</v>
      </c>
      <c r="E198" s="203" t="s">
        <v>890</v>
      </c>
      <c r="F198" s="204" t="s">
        <v>891</v>
      </c>
      <c r="G198" s="205" t="s">
        <v>280</v>
      </c>
      <c r="H198" s="206">
        <v>1</v>
      </c>
      <c r="I198" s="207"/>
      <c r="J198" s="208">
        <f>ROUND(I198*H198,0)</f>
        <v>0</v>
      </c>
      <c r="K198" s="204" t="s">
        <v>1</v>
      </c>
      <c r="L198" s="209"/>
      <c r="M198" s="210" t="s">
        <v>1</v>
      </c>
      <c r="N198" s="211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147</v>
      </c>
      <c r="AT198" s="183" t="s">
        <v>143</v>
      </c>
      <c r="AU198" s="183" t="s">
        <v>85</v>
      </c>
      <c r="AY198" s="18" t="s">
        <v>129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94</v>
      </c>
      <c r="BM198" s="183" t="s">
        <v>499</v>
      </c>
    </row>
    <row r="199" s="2" customFormat="1" ht="24.15" customHeight="1">
      <c r="A199" s="37"/>
      <c r="B199" s="171"/>
      <c r="C199" s="202" t="s">
        <v>496</v>
      </c>
      <c r="D199" s="202" t="s">
        <v>143</v>
      </c>
      <c r="E199" s="203" t="s">
        <v>892</v>
      </c>
      <c r="F199" s="204" t="s">
        <v>893</v>
      </c>
      <c r="G199" s="205" t="s">
        <v>280</v>
      </c>
      <c r="H199" s="206">
        <v>1</v>
      </c>
      <c r="I199" s="207"/>
      <c r="J199" s="208">
        <f>ROUND(I199*H199,0)</f>
        <v>0</v>
      </c>
      <c r="K199" s="204" t="s">
        <v>1</v>
      </c>
      <c r="L199" s="209"/>
      <c r="M199" s="210" t="s">
        <v>1</v>
      </c>
      <c r="N199" s="211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147</v>
      </c>
      <c r="AT199" s="183" t="s">
        <v>143</v>
      </c>
      <c r="AU199" s="183" t="s">
        <v>85</v>
      </c>
      <c r="AY199" s="18" t="s">
        <v>129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94</v>
      </c>
      <c r="BM199" s="183" t="s">
        <v>894</v>
      </c>
    </row>
    <row r="200" s="2" customFormat="1" ht="33" customHeight="1">
      <c r="A200" s="37"/>
      <c r="B200" s="171"/>
      <c r="C200" s="202" t="s">
        <v>381</v>
      </c>
      <c r="D200" s="202" t="s">
        <v>143</v>
      </c>
      <c r="E200" s="203" t="s">
        <v>895</v>
      </c>
      <c r="F200" s="204" t="s">
        <v>896</v>
      </c>
      <c r="G200" s="205" t="s">
        <v>280</v>
      </c>
      <c r="H200" s="206">
        <v>4</v>
      </c>
      <c r="I200" s="207"/>
      <c r="J200" s="208">
        <f>ROUND(I200*H200,0)</f>
        <v>0</v>
      </c>
      <c r="K200" s="204" t="s">
        <v>1</v>
      </c>
      <c r="L200" s="209"/>
      <c r="M200" s="210" t="s">
        <v>1</v>
      </c>
      <c r="N200" s="211" t="s">
        <v>43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147</v>
      </c>
      <c r="AT200" s="183" t="s">
        <v>143</v>
      </c>
      <c r="AU200" s="183" t="s">
        <v>85</v>
      </c>
      <c r="AY200" s="18" t="s">
        <v>129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94</v>
      </c>
      <c r="BM200" s="183" t="s">
        <v>897</v>
      </c>
    </row>
    <row r="201" s="2" customFormat="1" ht="16.5" customHeight="1">
      <c r="A201" s="37"/>
      <c r="B201" s="171"/>
      <c r="C201" s="202" t="s">
        <v>659</v>
      </c>
      <c r="D201" s="202" t="s">
        <v>143</v>
      </c>
      <c r="E201" s="203" t="s">
        <v>898</v>
      </c>
      <c r="F201" s="204" t="s">
        <v>852</v>
      </c>
      <c r="G201" s="205" t="s">
        <v>146</v>
      </c>
      <c r="H201" s="206">
        <v>1</v>
      </c>
      <c r="I201" s="207"/>
      <c r="J201" s="208">
        <f>ROUND(I201*H201,0)</f>
        <v>0</v>
      </c>
      <c r="K201" s="204" t="s">
        <v>1</v>
      </c>
      <c r="L201" s="209"/>
      <c r="M201" s="210" t="s">
        <v>1</v>
      </c>
      <c r="N201" s="211" t="s">
        <v>43</v>
      </c>
      <c r="O201" s="7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147</v>
      </c>
      <c r="AT201" s="183" t="s">
        <v>143</v>
      </c>
      <c r="AU201" s="183" t="s">
        <v>85</v>
      </c>
      <c r="AY201" s="18" t="s">
        <v>129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94</v>
      </c>
      <c r="BM201" s="183" t="s">
        <v>899</v>
      </c>
    </row>
    <row r="202" s="2" customFormat="1" ht="16.5" customHeight="1">
      <c r="A202" s="37"/>
      <c r="B202" s="171"/>
      <c r="C202" s="202" t="s">
        <v>384</v>
      </c>
      <c r="D202" s="202" t="s">
        <v>143</v>
      </c>
      <c r="E202" s="203" t="s">
        <v>900</v>
      </c>
      <c r="F202" s="204" t="s">
        <v>854</v>
      </c>
      <c r="G202" s="205" t="s">
        <v>146</v>
      </c>
      <c r="H202" s="206">
        <v>1</v>
      </c>
      <c r="I202" s="207"/>
      <c r="J202" s="208">
        <f>ROUND(I202*H202,0)</f>
        <v>0</v>
      </c>
      <c r="K202" s="204" t="s">
        <v>1</v>
      </c>
      <c r="L202" s="209"/>
      <c r="M202" s="210" t="s">
        <v>1</v>
      </c>
      <c r="N202" s="211" t="s">
        <v>43</v>
      </c>
      <c r="O202" s="76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147</v>
      </c>
      <c r="AT202" s="183" t="s">
        <v>143</v>
      </c>
      <c r="AU202" s="183" t="s">
        <v>85</v>
      </c>
      <c r="AY202" s="18" t="s">
        <v>129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85</v>
      </c>
      <c r="BK202" s="184">
        <f>ROUND(I202*H202,0)</f>
        <v>0</v>
      </c>
      <c r="BL202" s="18" t="s">
        <v>94</v>
      </c>
      <c r="BM202" s="183" t="s">
        <v>901</v>
      </c>
    </row>
    <row r="203" s="12" customFormat="1" ht="22.8" customHeight="1">
      <c r="A203" s="12"/>
      <c r="B203" s="158"/>
      <c r="C203" s="12"/>
      <c r="D203" s="159" t="s">
        <v>76</v>
      </c>
      <c r="E203" s="169" t="s">
        <v>418</v>
      </c>
      <c r="F203" s="169" t="s">
        <v>902</v>
      </c>
      <c r="G203" s="12"/>
      <c r="H203" s="12"/>
      <c r="I203" s="161"/>
      <c r="J203" s="170">
        <f>BK203</f>
        <v>0</v>
      </c>
      <c r="K203" s="12"/>
      <c r="L203" s="158"/>
      <c r="M203" s="163"/>
      <c r="N203" s="164"/>
      <c r="O203" s="164"/>
      <c r="P203" s="165">
        <f>SUM(P204:P221)</f>
        <v>0</v>
      </c>
      <c r="Q203" s="164"/>
      <c r="R203" s="165">
        <f>SUM(R204:R221)</f>
        <v>0</v>
      </c>
      <c r="S203" s="164"/>
      <c r="T203" s="166">
        <f>SUM(T204:T221)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8</v>
      </c>
      <c r="AT203" s="167" t="s">
        <v>76</v>
      </c>
      <c r="AU203" s="167" t="s">
        <v>8</v>
      </c>
      <c r="AY203" s="159" t="s">
        <v>129</v>
      </c>
      <c r="BK203" s="168">
        <f>SUM(BK204:BK221)</f>
        <v>0</v>
      </c>
    </row>
    <row r="204" s="2" customFormat="1" ht="33" customHeight="1">
      <c r="A204" s="37"/>
      <c r="B204" s="171"/>
      <c r="C204" s="202" t="s">
        <v>664</v>
      </c>
      <c r="D204" s="202" t="s">
        <v>143</v>
      </c>
      <c r="E204" s="203" t="s">
        <v>903</v>
      </c>
      <c r="F204" s="204" t="s">
        <v>904</v>
      </c>
      <c r="G204" s="205" t="s">
        <v>280</v>
      </c>
      <c r="H204" s="206">
        <v>28</v>
      </c>
      <c r="I204" s="207"/>
      <c r="J204" s="208">
        <f>ROUND(I204*H204,0)</f>
        <v>0</v>
      </c>
      <c r="K204" s="204" t="s">
        <v>1</v>
      </c>
      <c r="L204" s="209"/>
      <c r="M204" s="210" t="s">
        <v>1</v>
      </c>
      <c r="N204" s="211" t="s">
        <v>43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147</v>
      </c>
      <c r="AT204" s="183" t="s">
        <v>143</v>
      </c>
      <c r="AU204" s="183" t="s">
        <v>85</v>
      </c>
      <c r="AY204" s="18" t="s">
        <v>129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94</v>
      </c>
      <c r="BM204" s="183" t="s">
        <v>905</v>
      </c>
    </row>
    <row r="205" s="2" customFormat="1" ht="33" customHeight="1">
      <c r="A205" s="37"/>
      <c r="B205" s="171"/>
      <c r="C205" s="202" t="s">
        <v>388</v>
      </c>
      <c r="D205" s="202" t="s">
        <v>143</v>
      </c>
      <c r="E205" s="203" t="s">
        <v>906</v>
      </c>
      <c r="F205" s="204" t="s">
        <v>907</v>
      </c>
      <c r="G205" s="205" t="s">
        <v>280</v>
      </c>
      <c r="H205" s="206">
        <v>6</v>
      </c>
      <c r="I205" s="207"/>
      <c r="J205" s="208">
        <f>ROUND(I205*H205,0)</f>
        <v>0</v>
      </c>
      <c r="K205" s="204" t="s">
        <v>1</v>
      </c>
      <c r="L205" s="209"/>
      <c r="M205" s="210" t="s">
        <v>1</v>
      </c>
      <c r="N205" s="211" t="s">
        <v>43</v>
      </c>
      <c r="O205" s="7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147</v>
      </c>
      <c r="AT205" s="183" t="s">
        <v>143</v>
      </c>
      <c r="AU205" s="183" t="s">
        <v>85</v>
      </c>
      <c r="AY205" s="18" t="s">
        <v>129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85</v>
      </c>
      <c r="BK205" s="184">
        <f>ROUND(I205*H205,0)</f>
        <v>0</v>
      </c>
      <c r="BL205" s="18" t="s">
        <v>94</v>
      </c>
      <c r="BM205" s="183" t="s">
        <v>908</v>
      </c>
    </row>
    <row r="206" s="2" customFormat="1" ht="37.8" customHeight="1">
      <c r="A206" s="37"/>
      <c r="B206" s="171"/>
      <c r="C206" s="202" t="s">
        <v>668</v>
      </c>
      <c r="D206" s="202" t="s">
        <v>143</v>
      </c>
      <c r="E206" s="203" t="s">
        <v>909</v>
      </c>
      <c r="F206" s="204" t="s">
        <v>910</v>
      </c>
      <c r="G206" s="205" t="s">
        <v>280</v>
      </c>
      <c r="H206" s="206">
        <v>7</v>
      </c>
      <c r="I206" s="207"/>
      <c r="J206" s="208">
        <f>ROUND(I206*H206,0)</f>
        <v>0</v>
      </c>
      <c r="K206" s="204" t="s">
        <v>1</v>
      </c>
      <c r="L206" s="209"/>
      <c r="M206" s="210" t="s">
        <v>1</v>
      </c>
      <c r="N206" s="211" t="s">
        <v>43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147</v>
      </c>
      <c r="AT206" s="183" t="s">
        <v>143</v>
      </c>
      <c r="AU206" s="183" t="s">
        <v>85</v>
      </c>
      <c r="AY206" s="18" t="s">
        <v>129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85</v>
      </c>
      <c r="BK206" s="184">
        <f>ROUND(I206*H206,0)</f>
        <v>0</v>
      </c>
      <c r="BL206" s="18" t="s">
        <v>94</v>
      </c>
      <c r="BM206" s="183" t="s">
        <v>911</v>
      </c>
    </row>
    <row r="207" s="2" customFormat="1" ht="37.8" customHeight="1">
      <c r="A207" s="37"/>
      <c r="B207" s="171"/>
      <c r="C207" s="202" t="s">
        <v>391</v>
      </c>
      <c r="D207" s="202" t="s">
        <v>143</v>
      </c>
      <c r="E207" s="203" t="s">
        <v>912</v>
      </c>
      <c r="F207" s="204" t="s">
        <v>913</v>
      </c>
      <c r="G207" s="205" t="s">
        <v>280</v>
      </c>
      <c r="H207" s="206">
        <v>4</v>
      </c>
      <c r="I207" s="207"/>
      <c r="J207" s="208">
        <f>ROUND(I207*H207,0)</f>
        <v>0</v>
      </c>
      <c r="K207" s="204" t="s">
        <v>1</v>
      </c>
      <c r="L207" s="209"/>
      <c r="M207" s="210" t="s">
        <v>1</v>
      </c>
      <c r="N207" s="211" t="s">
        <v>43</v>
      </c>
      <c r="O207" s="7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147</v>
      </c>
      <c r="AT207" s="183" t="s">
        <v>143</v>
      </c>
      <c r="AU207" s="183" t="s">
        <v>85</v>
      </c>
      <c r="AY207" s="18" t="s">
        <v>129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85</v>
      </c>
      <c r="BK207" s="184">
        <f>ROUND(I207*H207,0)</f>
        <v>0</v>
      </c>
      <c r="BL207" s="18" t="s">
        <v>94</v>
      </c>
      <c r="BM207" s="183" t="s">
        <v>914</v>
      </c>
    </row>
    <row r="208" s="2" customFormat="1" ht="37.8" customHeight="1">
      <c r="A208" s="37"/>
      <c r="B208" s="171"/>
      <c r="C208" s="202" t="s">
        <v>672</v>
      </c>
      <c r="D208" s="202" t="s">
        <v>143</v>
      </c>
      <c r="E208" s="203" t="s">
        <v>915</v>
      </c>
      <c r="F208" s="204" t="s">
        <v>916</v>
      </c>
      <c r="G208" s="205" t="s">
        <v>280</v>
      </c>
      <c r="H208" s="206">
        <v>54</v>
      </c>
      <c r="I208" s="207"/>
      <c r="J208" s="208">
        <f>ROUND(I208*H208,0)</f>
        <v>0</v>
      </c>
      <c r="K208" s="204" t="s">
        <v>1</v>
      </c>
      <c r="L208" s="209"/>
      <c r="M208" s="210" t="s">
        <v>1</v>
      </c>
      <c r="N208" s="211" t="s">
        <v>43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147</v>
      </c>
      <c r="AT208" s="183" t="s">
        <v>143</v>
      </c>
      <c r="AU208" s="183" t="s">
        <v>85</v>
      </c>
      <c r="AY208" s="18" t="s">
        <v>129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85</v>
      </c>
      <c r="BK208" s="184">
        <f>ROUND(I208*H208,0)</f>
        <v>0</v>
      </c>
      <c r="BL208" s="18" t="s">
        <v>94</v>
      </c>
      <c r="BM208" s="183" t="s">
        <v>917</v>
      </c>
    </row>
    <row r="209" s="2" customFormat="1" ht="37.8" customHeight="1">
      <c r="A209" s="37"/>
      <c r="B209" s="171"/>
      <c r="C209" s="202" t="s">
        <v>396</v>
      </c>
      <c r="D209" s="202" t="s">
        <v>143</v>
      </c>
      <c r="E209" s="203" t="s">
        <v>918</v>
      </c>
      <c r="F209" s="204" t="s">
        <v>919</v>
      </c>
      <c r="G209" s="205" t="s">
        <v>280</v>
      </c>
      <c r="H209" s="206">
        <v>142</v>
      </c>
      <c r="I209" s="207"/>
      <c r="J209" s="208">
        <f>ROUND(I209*H209,0)</f>
        <v>0</v>
      </c>
      <c r="K209" s="204" t="s">
        <v>1</v>
      </c>
      <c r="L209" s="209"/>
      <c r="M209" s="210" t="s">
        <v>1</v>
      </c>
      <c r="N209" s="211" t="s">
        <v>43</v>
      </c>
      <c r="O209" s="76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147</v>
      </c>
      <c r="AT209" s="183" t="s">
        <v>143</v>
      </c>
      <c r="AU209" s="183" t="s">
        <v>85</v>
      </c>
      <c r="AY209" s="18" t="s">
        <v>129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85</v>
      </c>
      <c r="BK209" s="184">
        <f>ROUND(I209*H209,0)</f>
        <v>0</v>
      </c>
      <c r="BL209" s="18" t="s">
        <v>94</v>
      </c>
      <c r="BM209" s="183" t="s">
        <v>920</v>
      </c>
    </row>
    <row r="210" s="2" customFormat="1" ht="37.8" customHeight="1">
      <c r="A210" s="37"/>
      <c r="B210" s="171"/>
      <c r="C210" s="202" t="s">
        <v>677</v>
      </c>
      <c r="D210" s="202" t="s">
        <v>143</v>
      </c>
      <c r="E210" s="203" t="s">
        <v>921</v>
      </c>
      <c r="F210" s="204" t="s">
        <v>922</v>
      </c>
      <c r="G210" s="205" t="s">
        <v>280</v>
      </c>
      <c r="H210" s="206">
        <v>70</v>
      </c>
      <c r="I210" s="207"/>
      <c r="J210" s="208">
        <f>ROUND(I210*H210,0)</f>
        <v>0</v>
      </c>
      <c r="K210" s="204" t="s">
        <v>1</v>
      </c>
      <c r="L210" s="209"/>
      <c r="M210" s="210" t="s">
        <v>1</v>
      </c>
      <c r="N210" s="211" t="s">
        <v>43</v>
      </c>
      <c r="O210" s="76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147</v>
      </c>
      <c r="AT210" s="183" t="s">
        <v>143</v>
      </c>
      <c r="AU210" s="183" t="s">
        <v>85</v>
      </c>
      <c r="AY210" s="18" t="s">
        <v>129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85</v>
      </c>
      <c r="BK210" s="184">
        <f>ROUND(I210*H210,0)</f>
        <v>0</v>
      </c>
      <c r="BL210" s="18" t="s">
        <v>94</v>
      </c>
      <c r="BM210" s="183" t="s">
        <v>923</v>
      </c>
    </row>
    <row r="211" s="2" customFormat="1" ht="37.8" customHeight="1">
      <c r="A211" s="37"/>
      <c r="B211" s="171"/>
      <c r="C211" s="202" t="s">
        <v>399</v>
      </c>
      <c r="D211" s="202" t="s">
        <v>143</v>
      </c>
      <c r="E211" s="203" t="s">
        <v>924</v>
      </c>
      <c r="F211" s="204" t="s">
        <v>925</v>
      </c>
      <c r="G211" s="205" t="s">
        <v>280</v>
      </c>
      <c r="H211" s="206">
        <v>40</v>
      </c>
      <c r="I211" s="207"/>
      <c r="J211" s="208">
        <f>ROUND(I211*H211,0)</f>
        <v>0</v>
      </c>
      <c r="K211" s="204" t="s">
        <v>1</v>
      </c>
      <c r="L211" s="209"/>
      <c r="M211" s="210" t="s">
        <v>1</v>
      </c>
      <c r="N211" s="211" t="s">
        <v>43</v>
      </c>
      <c r="O211" s="76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3" t="s">
        <v>147</v>
      </c>
      <c r="AT211" s="183" t="s">
        <v>143</v>
      </c>
      <c r="AU211" s="183" t="s">
        <v>85</v>
      </c>
      <c r="AY211" s="18" t="s">
        <v>129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85</v>
      </c>
      <c r="BK211" s="184">
        <f>ROUND(I211*H211,0)</f>
        <v>0</v>
      </c>
      <c r="BL211" s="18" t="s">
        <v>94</v>
      </c>
      <c r="BM211" s="183" t="s">
        <v>926</v>
      </c>
    </row>
    <row r="212" s="2" customFormat="1" ht="37.8" customHeight="1">
      <c r="A212" s="37"/>
      <c r="B212" s="171"/>
      <c r="C212" s="202" t="s">
        <v>683</v>
      </c>
      <c r="D212" s="202" t="s">
        <v>143</v>
      </c>
      <c r="E212" s="203" t="s">
        <v>927</v>
      </c>
      <c r="F212" s="204" t="s">
        <v>928</v>
      </c>
      <c r="G212" s="205" t="s">
        <v>280</v>
      </c>
      <c r="H212" s="206">
        <v>6</v>
      </c>
      <c r="I212" s="207"/>
      <c r="J212" s="208">
        <f>ROUND(I212*H212,0)</f>
        <v>0</v>
      </c>
      <c r="K212" s="204" t="s">
        <v>1</v>
      </c>
      <c r="L212" s="209"/>
      <c r="M212" s="210" t="s">
        <v>1</v>
      </c>
      <c r="N212" s="211" t="s">
        <v>43</v>
      </c>
      <c r="O212" s="76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3" t="s">
        <v>147</v>
      </c>
      <c r="AT212" s="183" t="s">
        <v>143</v>
      </c>
      <c r="AU212" s="183" t="s">
        <v>85</v>
      </c>
      <c r="AY212" s="18" t="s">
        <v>129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85</v>
      </c>
      <c r="BK212" s="184">
        <f>ROUND(I212*H212,0)</f>
        <v>0</v>
      </c>
      <c r="BL212" s="18" t="s">
        <v>94</v>
      </c>
      <c r="BM212" s="183" t="s">
        <v>929</v>
      </c>
    </row>
    <row r="213" s="2" customFormat="1" ht="37.8" customHeight="1">
      <c r="A213" s="37"/>
      <c r="B213" s="171"/>
      <c r="C213" s="202" t="s">
        <v>403</v>
      </c>
      <c r="D213" s="202" t="s">
        <v>143</v>
      </c>
      <c r="E213" s="203" t="s">
        <v>930</v>
      </c>
      <c r="F213" s="204" t="s">
        <v>931</v>
      </c>
      <c r="G213" s="205" t="s">
        <v>280</v>
      </c>
      <c r="H213" s="206">
        <v>22</v>
      </c>
      <c r="I213" s="207"/>
      <c r="J213" s="208">
        <f>ROUND(I213*H213,0)</f>
        <v>0</v>
      </c>
      <c r="K213" s="204" t="s">
        <v>1</v>
      </c>
      <c r="L213" s="209"/>
      <c r="M213" s="210" t="s">
        <v>1</v>
      </c>
      <c r="N213" s="211" t="s">
        <v>43</v>
      </c>
      <c r="O213" s="76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3" t="s">
        <v>147</v>
      </c>
      <c r="AT213" s="183" t="s">
        <v>143</v>
      </c>
      <c r="AU213" s="183" t="s">
        <v>85</v>
      </c>
      <c r="AY213" s="18" t="s">
        <v>129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85</v>
      </c>
      <c r="BK213" s="184">
        <f>ROUND(I213*H213,0)</f>
        <v>0</v>
      </c>
      <c r="BL213" s="18" t="s">
        <v>94</v>
      </c>
      <c r="BM213" s="183" t="s">
        <v>932</v>
      </c>
    </row>
    <row r="214" s="2" customFormat="1" ht="37.8" customHeight="1">
      <c r="A214" s="37"/>
      <c r="B214" s="171"/>
      <c r="C214" s="202" t="s">
        <v>690</v>
      </c>
      <c r="D214" s="202" t="s">
        <v>143</v>
      </c>
      <c r="E214" s="203" t="s">
        <v>933</v>
      </c>
      <c r="F214" s="204" t="s">
        <v>934</v>
      </c>
      <c r="G214" s="205" t="s">
        <v>280</v>
      </c>
      <c r="H214" s="206">
        <v>72</v>
      </c>
      <c r="I214" s="207"/>
      <c r="J214" s="208">
        <f>ROUND(I214*H214,0)</f>
        <v>0</v>
      </c>
      <c r="K214" s="204" t="s">
        <v>1</v>
      </c>
      <c r="L214" s="209"/>
      <c r="M214" s="210" t="s">
        <v>1</v>
      </c>
      <c r="N214" s="211" t="s">
        <v>43</v>
      </c>
      <c r="O214" s="76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3" t="s">
        <v>147</v>
      </c>
      <c r="AT214" s="183" t="s">
        <v>143</v>
      </c>
      <c r="AU214" s="183" t="s">
        <v>85</v>
      </c>
      <c r="AY214" s="18" t="s">
        <v>129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8" t="s">
        <v>85</v>
      </c>
      <c r="BK214" s="184">
        <f>ROUND(I214*H214,0)</f>
        <v>0</v>
      </c>
      <c r="BL214" s="18" t="s">
        <v>94</v>
      </c>
      <c r="BM214" s="183" t="s">
        <v>935</v>
      </c>
    </row>
    <row r="215" s="2" customFormat="1" ht="24.15" customHeight="1">
      <c r="A215" s="37"/>
      <c r="B215" s="171"/>
      <c r="C215" s="202" t="s">
        <v>406</v>
      </c>
      <c r="D215" s="202" t="s">
        <v>143</v>
      </c>
      <c r="E215" s="203" t="s">
        <v>936</v>
      </c>
      <c r="F215" s="204" t="s">
        <v>937</v>
      </c>
      <c r="G215" s="205" t="s">
        <v>146</v>
      </c>
      <c r="H215" s="206">
        <v>1</v>
      </c>
      <c r="I215" s="207"/>
      <c r="J215" s="208">
        <f>ROUND(I215*H215,0)</f>
        <v>0</v>
      </c>
      <c r="K215" s="204" t="s">
        <v>1</v>
      </c>
      <c r="L215" s="209"/>
      <c r="M215" s="210" t="s">
        <v>1</v>
      </c>
      <c r="N215" s="211" t="s">
        <v>43</v>
      </c>
      <c r="O215" s="76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3" t="s">
        <v>147</v>
      </c>
      <c r="AT215" s="183" t="s">
        <v>143</v>
      </c>
      <c r="AU215" s="183" t="s">
        <v>85</v>
      </c>
      <c r="AY215" s="18" t="s">
        <v>129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8" t="s">
        <v>85</v>
      </c>
      <c r="BK215" s="184">
        <f>ROUND(I215*H215,0)</f>
        <v>0</v>
      </c>
      <c r="BL215" s="18" t="s">
        <v>94</v>
      </c>
      <c r="BM215" s="183" t="s">
        <v>938</v>
      </c>
    </row>
    <row r="216" s="2" customFormat="1" ht="24.15" customHeight="1">
      <c r="A216" s="37"/>
      <c r="B216" s="171"/>
      <c r="C216" s="202" t="s">
        <v>939</v>
      </c>
      <c r="D216" s="202" t="s">
        <v>143</v>
      </c>
      <c r="E216" s="203" t="s">
        <v>940</v>
      </c>
      <c r="F216" s="204" t="s">
        <v>941</v>
      </c>
      <c r="G216" s="205" t="s">
        <v>146</v>
      </c>
      <c r="H216" s="206">
        <v>1</v>
      </c>
      <c r="I216" s="207"/>
      <c r="J216" s="208">
        <f>ROUND(I216*H216,0)</f>
        <v>0</v>
      </c>
      <c r="K216" s="204" t="s">
        <v>1</v>
      </c>
      <c r="L216" s="209"/>
      <c r="M216" s="210" t="s">
        <v>1</v>
      </c>
      <c r="N216" s="211" t="s">
        <v>43</v>
      </c>
      <c r="O216" s="76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3" t="s">
        <v>147</v>
      </c>
      <c r="AT216" s="183" t="s">
        <v>143</v>
      </c>
      <c r="AU216" s="183" t="s">
        <v>85</v>
      </c>
      <c r="AY216" s="18" t="s">
        <v>129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85</v>
      </c>
      <c r="BK216" s="184">
        <f>ROUND(I216*H216,0)</f>
        <v>0</v>
      </c>
      <c r="BL216" s="18" t="s">
        <v>94</v>
      </c>
      <c r="BM216" s="183" t="s">
        <v>942</v>
      </c>
    </row>
    <row r="217" s="2" customFormat="1" ht="24.15" customHeight="1">
      <c r="A217" s="37"/>
      <c r="B217" s="171"/>
      <c r="C217" s="202" t="s">
        <v>410</v>
      </c>
      <c r="D217" s="202" t="s">
        <v>143</v>
      </c>
      <c r="E217" s="203" t="s">
        <v>943</v>
      </c>
      <c r="F217" s="204" t="s">
        <v>944</v>
      </c>
      <c r="G217" s="205" t="s">
        <v>146</v>
      </c>
      <c r="H217" s="206">
        <v>2</v>
      </c>
      <c r="I217" s="207"/>
      <c r="J217" s="208">
        <f>ROUND(I217*H217,0)</f>
        <v>0</v>
      </c>
      <c r="K217" s="204" t="s">
        <v>1</v>
      </c>
      <c r="L217" s="209"/>
      <c r="M217" s="210" t="s">
        <v>1</v>
      </c>
      <c r="N217" s="211" t="s">
        <v>43</v>
      </c>
      <c r="O217" s="76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3" t="s">
        <v>147</v>
      </c>
      <c r="AT217" s="183" t="s">
        <v>143</v>
      </c>
      <c r="AU217" s="183" t="s">
        <v>85</v>
      </c>
      <c r="AY217" s="18" t="s">
        <v>129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8" t="s">
        <v>85</v>
      </c>
      <c r="BK217" s="184">
        <f>ROUND(I217*H217,0)</f>
        <v>0</v>
      </c>
      <c r="BL217" s="18" t="s">
        <v>94</v>
      </c>
      <c r="BM217" s="183" t="s">
        <v>945</v>
      </c>
    </row>
    <row r="218" s="2" customFormat="1" ht="21.75" customHeight="1">
      <c r="A218" s="37"/>
      <c r="B218" s="171"/>
      <c r="C218" s="202" t="s">
        <v>946</v>
      </c>
      <c r="D218" s="202" t="s">
        <v>143</v>
      </c>
      <c r="E218" s="203" t="s">
        <v>947</v>
      </c>
      <c r="F218" s="204" t="s">
        <v>948</v>
      </c>
      <c r="G218" s="205" t="s">
        <v>280</v>
      </c>
      <c r="H218" s="206">
        <v>151</v>
      </c>
      <c r="I218" s="207"/>
      <c r="J218" s="208">
        <f>ROUND(I218*H218,0)</f>
        <v>0</v>
      </c>
      <c r="K218" s="204" t="s">
        <v>1</v>
      </c>
      <c r="L218" s="209"/>
      <c r="M218" s="210" t="s">
        <v>1</v>
      </c>
      <c r="N218" s="211" t="s">
        <v>43</v>
      </c>
      <c r="O218" s="76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3" t="s">
        <v>147</v>
      </c>
      <c r="AT218" s="183" t="s">
        <v>143</v>
      </c>
      <c r="AU218" s="183" t="s">
        <v>85</v>
      </c>
      <c r="AY218" s="18" t="s">
        <v>129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8" t="s">
        <v>85</v>
      </c>
      <c r="BK218" s="184">
        <f>ROUND(I218*H218,0)</f>
        <v>0</v>
      </c>
      <c r="BL218" s="18" t="s">
        <v>94</v>
      </c>
      <c r="BM218" s="183" t="s">
        <v>949</v>
      </c>
    </row>
    <row r="219" s="2" customFormat="1" ht="21.75" customHeight="1">
      <c r="A219" s="37"/>
      <c r="B219" s="171"/>
      <c r="C219" s="202" t="s">
        <v>413</v>
      </c>
      <c r="D219" s="202" t="s">
        <v>143</v>
      </c>
      <c r="E219" s="203" t="s">
        <v>950</v>
      </c>
      <c r="F219" s="204" t="s">
        <v>951</v>
      </c>
      <c r="G219" s="205" t="s">
        <v>280</v>
      </c>
      <c r="H219" s="206">
        <v>7</v>
      </c>
      <c r="I219" s="207"/>
      <c r="J219" s="208">
        <f>ROUND(I219*H219,0)</f>
        <v>0</v>
      </c>
      <c r="K219" s="204" t="s">
        <v>1</v>
      </c>
      <c r="L219" s="209"/>
      <c r="M219" s="210" t="s">
        <v>1</v>
      </c>
      <c r="N219" s="211" t="s">
        <v>43</v>
      </c>
      <c r="O219" s="76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3" t="s">
        <v>147</v>
      </c>
      <c r="AT219" s="183" t="s">
        <v>143</v>
      </c>
      <c r="AU219" s="183" t="s">
        <v>85</v>
      </c>
      <c r="AY219" s="18" t="s">
        <v>129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85</v>
      </c>
      <c r="BK219" s="184">
        <f>ROUND(I219*H219,0)</f>
        <v>0</v>
      </c>
      <c r="BL219" s="18" t="s">
        <v>94</v>
      </c>
      <c r="BM219" s="183" t="s">
        <v>952</v>
      </c>
    </row>
    <row r="220" s="2" customFormat="1" ht="16.5" customHeight="1">
      <c r="A220" s="37"/>
      <c r="B220" s="171"/>
      <c r="C220" s="202" t="s">
        <v>953</v>
      </c>
      <c r="D220" s="202" t="s">
        <v>143</v>
      </c>
      <c r="E220" s="203" t="s">
        <v>954</v>
      </c>
      <c r="F220" s="204" t="s">
        <v>852</v>
      </c>
      <c r="G220" s="205" t="s">
        <v>146</v>
      </c>
      <c r="H220" s="206">
        <v>1</v>
      </c>
      <c r="I220" s="207"/>
      <c r="J220" s="208">
        <f>ROUND(I220*H220,0)</f>
        <v>0</v>
      </c>
      <c r="K220" s="204" t="s">
        <v>1</v>
      </c>
      <c r="L220" s="209"/>
      <c r="M220" s="210" t="s">
        <v>1</v>
      </c>
      <c r="N220" s="211" t="s">
        <v>43</v>
      </c>
      <c r="O220" s="76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3" t="s">
        <v>147</v>
      </c>
      <c r="AT220" s="183" t="s">
        <v>143</v>
      </c>
      <c r="AU220" s="183" t="s">
        <v>85</v>
      </c>
      <c r="AY220" s="18" t="s">
        <v>129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8" t="s">
        <v>85</v>
      </c>
      <c r="BK220" s="184">
        <f>ROUND(I220*H220,0)</f>
        <v>0</v>
      </c>
      <c r="BL220" s="18" t="s">
        <v>94</v>
      </c>
      <c r="BM220" s="183" t="s">
        <v>955</v>
      </c>
    </row>
    <row r="221" s="2" customFormat="1" ht="16.5" customHeight="1">
      <c r="A221" s="37"/>
      <c r="B221" s="171"/>
      <c r="C221" s="202" t="s">
        <v>417</v>
      </c>
      <c r="D221" s="202" t="s">
        <v>143</v>
      </c>
      <c r="E221" s="203" t="s">
        <v>956</v>
      </c>
      <c r="F221" s="204" t="s">
        <v>854</v>
      </c>
      <c r="G221" s="205" t="s">
        <v>146</v>
      </c>
      <c r="H221" s="206">
        <v>1</v>
      </c>
      <c r="I221" s="207"/>
      <c r="J221" s="208">
        <f>ROUND(I221*H221,0)</f>
        <v>0</v>
      </c>
      <c r="K221" s="204" t="s">
        <v>1</v>
      </c>
      <c r="L221" s="209"/>
      <c r="M221" s="210" t="s">
        <v>1</v>
      </c>
      <c r="N221" s="211" t="s">
        <v>43</v>
      </c>
      <c r="O221" s="76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3" t="s">
        <v>147</v>
      </c>
      <c r="AT221" s="183" t="s">
        <v>143</v>
      </c>
      <c r="AU221" s="183" t="s">
        <v>85</v>
      </c>
      <c r="AY221" s="18" t="s">
        <v>129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8" t="s">
        <v>85</v>
      </c>
      <c r="BK221" s="184">
        <f>ROUND(I221*H221,0)</f>
        <v>0</v>
      </c>
      <c r="BL221" s="18" t="s">
        <v>94</v>
      </c>
      <c r="BM221" s="183" t="s">
        <v>957</v>
      </c>
    </row>
    <row r="222" s="12" customFormat="1" ht="22.8" customHeight="1">
      <c r="A222" s="12"/>
      <c r="B222" s="158"/>
      <c r="C222" s="12"/>
      <c r="D222" s="159" t="s">
        <v>76</v>
      </c>
      <c r="E222" s="169" t="s">
        <v>450</v>
      </c>
      <c r="F222" s="169" t="s">
        <v>958</v>
      </c>
      <c r="G222" s="12"/>
      <c r="H222" s="12"/>
      <c r="I222" s="161"/>
      <c r="J222" s="170">
        <f>BK222</f>
        <v>0</v>
      </c>
      <c r="K222" s="12"/>
      <c r="L222" s="158"/>
      <c r="M222" s="163"/>
      <c r="N222" s="164"/>
      <c r="O222" s="164"/>
      <c r="P222" s="165">
        <f>SUM(P223:P272)</f>
        <v>0</v>
      </c>
      <c r="Q222" s="164"/>
      <c r="R222" s="165">
        <f>SUM(R223:R272)</f>
        <v>0</v>
      </c>
      <c r="S222" s="164"/>
      <c r="T222" s="166">
        <f>SUM(T223:T272)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8</v>
      </c>
      <c r="AT222" s="167" t="s">
        <v>76</v>
      </c>
      <c r="AU222" s="167" t="s">
        <v>8</v>
      </c>
      <c r="AY222" s="159" t="s">
        <v>129</v>
      </c>
      <c r="BK222" s="168">
        <f>SUM(BK223:BK272)</f>
        <v>0</v>
      </c>
    </row>
    <row r="223" s="2" customFormat="1" ht="24.15" customHeight="1">
      <c r="A223" s="37"/>
      <c r="B223" s="171"/>
      <c r="C223" s="202" t="s">
        <v>959</v>
      </c>
      <c r="D223" s="202" t="s">
        <v>143</v>
      </c>
      <c r="E223" s="203" t="s">
        <v>960</v>
      </c>
      <c r="F223" s="204" t="s">
        <v>961</v>
      </c>
      <c r="G223" s="205" t="s">
        <v>280</v>
      </c>
      <c r="H223" s="206">
        <v>4</v>
      </c>
      <c r="I223" s="207"/>
      <c r="J223" s="208">
        <f>ROUND(I223*H223,0)</f>
        <v>0</v>
      </c>
      <c r="K223" s="204" t="s">
        <v>1</v>
      </c>
      <c r="L223" s="209"/>
      <c r="M223" s="210" t="s">
        <v>1</v>
      </c>
      <c r="N223" s="211" t="s">
        <v>43</v>
      </c>
      <c r="O223" s="76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3" t="s">
        <v>147</v>
      </c>
      <c r="AT223" s="183" t="s">
        <v>143</v>
      </c>
      <c r="AU223" s="183" t="s">
        <v>85</v>
      </c>
      <c r="AY223" s="18" t="s">
        <v>129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8" t="s">
        <v>85</v>
      </c>
      <c r="BK223" s="184">
        <f>ROUND(I223*H223,0)</f>
        <v>0</v>
      </c>
      <c r="BL223" s="18" t="s">
        <v>94</v>
      </c>
      <c r="BM223" s="183" t="s">
        <v>962</v>
      </c>
    </row>
    <row r="224" s="2" customFormat="1" ht="16.5" customHeight="1">
      <c r="A224" s="37"/>
      <c r="B224" s="171"/>
      <c r="C224" s="202" t="s">
        <v>658</v>
      </c>
      <c r="D224" s="202" t="s">
        <v>143</v>
      </c>
      <c r="E224" s="203" t="s">
        <v>963</v>
      </c>
      <c r="F224" s="204" t="s">
        <v>964</v>
      </c>
      <c r="G224" s="205" t="s">
        <v>280</v>
      </c>
      <c r="H224" s="206">
        <v>4</v>
      </c>
      <c r="I224" s="207"/>
      <c r="J224" s="208">
        <f>ROUND(I224*H224,0)</f>
        <v>0</v>
      </c>
      <c r="K224" s="204" t="s">
        <v>1</v>
      </c>
      <c r="L224" s="209"/>
      <c r="M224" s="210" t="s">
        <v>1</v>
      </c>
      <c r="N224" s="211" t="s">
        <v>43</v>
      </c>
      <c r="O224" s="76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3" t="s">
        <v>147</v>
      </c>
      <c r="AT224" s="183" t="s">
        <v>143</v>
      </c>
      <c r="AU224" s="183" t="s">
        <v>85</v>
      </c>
      <c r="AY224" s="18" t="s">
        <v>129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8" t="s">
        <v>85</v>
      </c>
      <c r="BK224" s="184">
        <f>ROUND(I224*H224,0)</f>
        <v>0</v>
      </c>
      <c r="BL224" s="18" t="s">
        <v>94</v>
      </c>
      <c r="BM224" s="183" t="s">
        <v>965</v>
      </c>
    </row>
    <row r="225" s="2" customFormat="1" ht="24.15" customHeight="1">
      <c r="A225" s="37"/>
      <c r="B225" s="171"/>
      <c r="C225" s="202" t="s">
        <v>966</v>
      </c>
      <c r="D225" s="202" t="s">
        <v>143</v>
      </c>
      <c r="E225" s="203" t="s">
        <v>967</v>
      </c>
      <c r="F225" s="204" t="s">
        <v>968</v>
      </c>
      <c r="G225" s="205" t="s">
        <v>280</v>
      </c>
      <c r="H225" s="206">
        <v>3</v>
      </c>
      <c r="I225" s="207"/>
      <c r="J225" s="208">
        <f>ROUND(I225*H225,0)</f>
        <v>0</v>
      </c>
      <c r="K225" s="204" t="s">
        <v>1</v>
      </c>
      <c r="L225" s="209"/>
      <c r="M225" s="210" t="s">
        <v>1</v>
      </c>
      <c r="N225" s="211" t="s">
        <v>43</v>
      </c>
      <c r="O225" s="76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3" t="s">
        <v>147</v>
      </c>
      <c r="AT225" s="183" t="s">
        <v>143</v>
      </c>
      <c r="AU225" s="183" t="s">
        <v>85</v>
      </c>
      <c r="AY225" s="18" t="s">
        <v>129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8" t="s">
        <v>85</v>
      </c>
      <c r="BK225" s="184">
        <f>ROUND(I225*H225,0)</f>
        <v>0</v>
      </c>
      <c r="BL225" s="18" t="s">
        <v>94</v>
      </c>
      <c r="BM225" s="183" t="s">
        <v>969</v>
      </c>
    </row>
    <row r="226" s="2" customFormat="1" ht="33" customHeight="1">
      <c r="A226" s="37"/>
      <c r="B226" s="171"/>
      <c r="C226" s="202" t="s">
        <v>423</v>
      </c>
      <c r="D226" s="202" t="s">
        <v>143</v>
      </c>
      <c r="E226" s="203" t="s">
        <v>970</v>
      </c>
      <c r="F226" s="204" t="s">
        <v>971</v>
      </c>
      <c r="G226" s="205" t="s">
        <v>280</v>
      </c>
      <c r="H226" s="206">
        <v>52</v>
      </c>
      <c r="I226" s="207"/>
      <c r="J226" s="208">
        <f>ROUND(I226*H226,0)</f>
        <v>0</v>
      </c>
      <c r="K226" s="204" t="s">
        <v>1</v>
      </c>
      <c r="L226" s="209"/>
      <c r="M226" s="210" t="s">
        <v>1</v>
      </c>
      <c r="N226" s="211" t="s">
        <v>43</v>
      </c>
      <c r="O226" s="76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3" t="s">
        <v>147</v>
      </c>
      <c r="AT226" s="183" t="s">
        <v>143</v>
      </c>
      <c r="AU226" s="183" t="s">
        <v>85</v>
      </c>
      <c r="AY226" s="18" t="s">
        <v>129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85</v>
      </c>
      <c r="BK226" s="184">
        <f>ROUND(I226*H226,0)</f>
        <v>0</v>
      </c>
      <c r="BL226" s="18" t="s">
        <v>94</v>
      </c>
      <c r="BM226" s="183" t="s">
        <v>972</v>
      </c>
    </row>
    <row r="227" s="2" customFormat="1" ht="16.5" customHeight="1">
      <c r="A227" s="37"/>
      <c r="B227" s="171"/>
      <c r="C227" s="202" t="s">
        <v>973</v>
      </c>
      <c r="D227" s="202" t="s">
        <v>143</v>
      </c>
      <c r="E227" s="203" t="s">
        <v>974</v>
      </c>
      <c r="F227" s="204" t="s">
        <v>975</v>
      </c>
      <c r="G227" s="205" t="s">
        <v>280</v>
      </c>
      <c r="H227" s="206">
        <v>3</v>
      </c>
      <c r="I227" s="207"/>
      <c r="J227" s="208">
        <f>ROUND(I227*H227,0)</f>
        <v>0</v>
      </c>
      <c r="K227" s="204" t="s">
        <v>1</v>
      </c>
      <c r="L227" s="209"/>
      <c r="M227" s="210" t="s">
        <v>1</v>
      </c>
      <c r="N227" s="211" t="s">
        <v>43</v>
      </c>
      <c r="O227" s="76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3" t="s">
        <v>147</v>
      </c>
      <c r="AT227" s="183" t="s">
        <v>143</v>
      </c>
      <c r="AU227" s="183" t="s">
        <v>85</v>
      </c>
      <c r="AY227" s="18" t="s">
        <v>129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8" t="s">
        <v>85</v>
      </c>
      <c r="BK227" s="184">
        <f>ROUND(I227*H227,0)</f>
        <v>0</v>
      </c>
      <c r="BL227" s="18" t="s">
        <v>94</v>
      </c>
      <c r="BM227" s="183" t="s">
        <v>976</v>
      </c>
    </row>
    <row r="228" s="2" customFormat="1" ht="16.5" customHeight="1">
      <c r="A228" s="37"/>
      <c r="B228" s="171"/>
      <c r="C228" s="202" t="s">
        <v>427</v>
      </c>
      <c r="D228" s="202" t="s">
        <v>143</v>
      </c>
      <c r="E228" s="203" t="s">
        <v>977</v>
      </c>
      <c r="F228" s="204" t="s">
        <v>978</v>
      </c>
      <c r="G228" s="205" t="s">
        <v>280</v>
      </c>
      <c r="H228" s="206">
        <v>15</v>
      </c>
      <c r="I228" s="207"/>
      <c r="J228" s="208">
        <f>ROUND(I228*H228,0)</f>
        <v>0</v>
      </c>
      <c r="K228" s="204" t="s">
        <v>1</v>
      </c>
      <c r="L228" s="209"/>
      <c r="M228" s="210" t="s">
        <v>1</v>
      </c>
      <c r="N228" s="211" t="s">
        <v>43</v>
      </c>
      <c r="O228" s="76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3" t="s">
        <v>147</v>
      </c>
      <c r="AT228" s="183" t="s">
        <v>143</v>
      </c>
      <c r="AU228" s="183" t="s">
        <v>85</v>
      </c>
      <c r="AY228" s="18" t="s">
        <v>129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85</v>
      </c>
      <c r="BK228" s="184">
        <f>ROUND(I228*H228,0)</f>
        <v>0</v>
      </c>
      <c r="BL228" s="18" t="s">
        <v>94</v>
      </c>
      <c r="BM228" s="183" t="s">
        <v>979</v>
      </c>
    </row>
    <row r="229" s="2" customFormat="1" ht="16.5" customHeight="1">
      <c r="A229" s="37"/>
      <c r="B229" s="171"/>
      <c r="C229" s="202" t="s">
        <v>980</v>
      </c>
      <c r="D229" s="202" t="s">
        <v>143</v>
      </c>
      <c r="E229" s="203" t="s">
        <v>981</v>
      </c>
      <c r="F229" s="204" t="s">
        <v>982</v>
      </c>
      <c r="G229" s="205" t="s">
        <v>280</v>
      </c>
      <c r="H229" s="206">
        <v>3</v>
      </c>
      <c r="I229" s="207"/>
      <c r="J229" s="208">
        <f>ROUND(I229*H229,0)</f>
        <v>0</v>
      </c>
      <c r="K229" s="204" t="s">
        <v>1</v>
      </c>
      <c r="L229" s="209"/>
      <c r="M229" s="210" t="s">
        <v>1</v>
      </c>
      <c r="N229" s="211" t="s">
        <v>43</v>
      </c>
      <c r="O229" s="76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3" t="s">
        <v>147</v>
      </c>
      <c r="AT229" s="183" t="s">
        <v>143</v>
      </c>
      <c r="AU229" s="183" t="s">
        <v>85</v>
      </c>
      <c r="AY229" s="18" t="s">
        <v>129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8" t="s">
        <v>85</v>
      </c>
      <c r="BK229" s="184">
        <f>ROUND(I229*H229,0)</f>
        <v>0</v>
      </c>
      <c r="BL229" s="18" t="s">
        <v>94</v>
      </c>
      <c r="BM229" s="183" t="s">
        <v>983</v>
      </c>
    </row>
    <row r="230" s="2" customFormat="1" ht="16.5" customHeight="1">
      <c r="A230" s="37"/>
      <c r="B230" s="171"/>
      <c r="C230" s="202" t="s">
        <v>430</v>
      </c>
      <c r="D230" s="202" t="s">
        <v>143</v>
      </c>
      <c r="E230" s="203" t="s">
        <v>984</v>
      </c>
      <c r="F230" s="204" t="s">
        <v>985</v>
      </c>
      <c r="G230" s="205" t="s">
        <v>280</v>
      </c>
      <c r="H230" s="206">
        <v>18</v>
      </c>
      <c r="I230" s="207"/>
      <c r="J230" s="208">
        <f>ROUND(I230*H230,0)</f>
        <v>0</v>
      </c>
      <c r="K230" s="204" t="s">
        <v>1</v>
      </c>
      <c r="L230" s="209"/>
      <c r="M230" s="210" t="s">
        <v>1</v>
      </c>
      <c r="N230" s="211" t="s">
        <v>43</v>
      </c>
      <c r="O230" s="76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3" t="s">
        <v>147</v>
      </c>
      <c r="AT230" s="183" t="s">
        <v>143</v>
      </c>
      <c r="AU230" s="183" t="s">
        <v>85</v>
      </c>
      <c r="AY230" s="18" t="s">
        <v>129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85</v>
      </c>
      <c r="BK230" s="184">
        <f>ROUND(I230*H230,0)</f>
        <v>0</v>
      </c>
      <c r="BL230" s="18" t="s">
        <v>94</v>
      </c>
      <c r="BM230" s="183" t="s">
        <v>986</v>
      </c>
    </row>
    <row r="231" s="2" customFormat="1" ht="16.5" customHeight="1">
      <c r="A231" s="37"/>
      <c r="B231" s="171"/>
      <c r="C231" s="202" t="s">
        <v>987</v>
      </c>
      <c r="D231" s="202" t="s">
        <v>143</v>
      </c>
      <c r="E231" s="203" t="s">
        <v>988</v>
      </c>
      <c r="F231" s="204" t="s">
        <v>989</v>
      </c>
      <c r="G231" s="205" t="s">
        <v>280</v>
      </c>
      <c r="H231" s="206">
        <v>4</v>
      </c>
      <c r="I231" s="207"/>
      <c r="J231" s="208">
        <f>ROUND(I231*H231,0)</f>
        <v>0</v>
      </c>
      <c r="K231" s="204" t="s">
        <v>1</v>
      </c>
      <c r="L231" s="209"/>
      <c r="M231" s="210" t="s">
        <v>1</v>
      </c>
      <c r="N231" s="211" t="s">
        <v>43</v>
      </c>
      <c r="O231" s="76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3" t="s">
        <v>147</v>
      </c>
      <c r="AT231" s="183" t="s">
        <v>143</v>
      </c>
      <c r="AU231" s="183" t="s">
        <v>85</v>
      </c>
      <c r="AY231" s="18" t="s">
        <v>129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8" t="s">
        <v>85</v>
      </c>
      <c r="BK231" s="184">
        <f>ROUND(I231*H231,0)</f>
        <v>0</v>
      </c>
      <c r="BL231" s="18" t="s">
        <v>94</v>
      </c>
      <c r="BM231" s="183" t="s">
        <v>990</v>
      </c>
    </row>
    <row r="232" s="2" customFormat="1" ht="16.5" customHeight="1">
      <c r="A232" s="37"/>
      <c r="B232" s="171"/>
      <c r="C232" s="202" t="s">
        <v>434</v>
      </c>
      <c r="D232" s="202" t="s">
        <v>143</v>
      </c>
      <c r="E232" s="203" t="s">
        <v>991</v>
      </c>
      <c r="F232" s="204" t="s">
        <v>992</v>
      </c>
      <c r="G232" s="205" t="s">
        <v>280</v>
      </c>
      <c r="H232" s="206">
        <v>8</v>
      </c>
      <c r="I232" s="207"/>
      <c r="J232" s="208">
        <f>ROUND(I232*H232,0)</f>
        <v>0</v>
      </c>
      <c r="K232" s="204" t="s">
        <v>1</v>
      </c>
      <c r="L232" s="209"/>
      <c r="M232" s="210" t="s">
        <v>1</v>
      </c>
      <c r="N232" s="211" t="s">
        <v>43</v>
      </c>
      <c r="O232" s="76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3" t="s">
        <v>147</v>
      </c>
      <c r="AT232" s="183" t="s">
        <v>143</v>
      </c>
      <c r="AU232" s="183" t="s">
        <v>85</v>
      </c>
      <c r="AY232" s="18" t="s">
        <v>129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85</v>
      </c>
      <c r="BK232" s="184">
        <f>ROUND(I232*H232,0)</f>
        <v>0</v>
      </c>
      <c r="BL232" s="18" t="s">
        <v>94</v>
      </c>
      <c r="BM232" s="183" t="s">
        <v>993</v>
      </c>
    </row>
    <row r="233" s="2" customFormat="1" ht="16.5" customHeight="1">
      <c r="A233" s="37"/>
      <c r="B233" s="171"/>
      <c r="C233" s="202" t="s">
        <v>994</v>
      </c>
      <c r="D233" s="202" t="s">
        <v>143</v>
      </c>
      <c r="E233" s="203" t="s">
        <v>995</v>
      </c>
      <c r="F233" s="204" t="s">
        <v>996</v>
      </c>
      <c r="G233" s="205" t="s">
        <v>280</v>
      </c>
      <c r="H233" s="206">
        <v>200</v>
      </c>
      <c r="I233" s="207"/>
      <c r="J233" s="208">
        <f>ROUND(I233*H233,0)</f>
        <v>0</v>
      </c>
      <c r="K233" s="204" t="s">
        <v>1</v>
      </c>
      <c r="L233" s="209"/>
      <c r="M233" s="210" t="s">
        <v>1</v>
      </c>
      <c r="N233" s="211" t="s">
        <v>43</v>
      </c>
      <c r="O233" s="76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3" t="s">
        <v>147</v>
      </c>
      <c r="AT233" s="183" t="s">
        <v>143</v>
      </c>
      <c r="AU233" s="183" t="s">
        <v>85</v>
      </c>
      <c r="AY233" s="18" t="s">
        <v>129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85</v>
      </c>
      <c r="BK233" s="184">
        <f>ROUND(I233*H233,0)</f>
        <v>0</v>
      </c>
      <c r="BL233" s="18" t="s">
        <v>94</v>
      </c>
      <c r="BM233" s="183" t="s">
        <v>997</v>
      </c>
    </row>
    <row r="234" s="2" customFormat="1" ht="16.5" customHeight="1">
      <c r="A234" s="37"/>
      <c r="B234" s="171"/>
      <c r="C234" s="202" t="s">
        <v>437</v>
      </c>
      <c r="D234" s="202" t="s">
        <v>143</v>
      </c>
      <c r="E234" s="203" t="s">
        <v>998</v>
      </c>
      <c r="F234" s="204" t="s">
        <v>999</v>
      </c>
      <c r="G234" s="205" t="s">
        <v>280</v>
      </c>
      <c r="H234" s="206">
        <v>150</v>
      </c>
      <c r="I234" s="207"/>
      <c r="J234" s="208">
        <f>ROUND(I234*H234,0)</f>
        <v>0</v>
      </c>
      <c r="K234" s="204" t="s">
        <v>1</v>
      </c>
      <c r="L234" s="209"/>
      <c r="M234" s="210" t="s">
        <v>1</v>
      </c>
      <c r="N234" s="211" t="s">
        <v>43</v>
      </c>
      <c r="O234" s="76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3" t="s">
        <v>147</v>
      </c>
      <c r="AT234" s="183" t="s">
        <v>143</v>
      </c>
      <c r="AU234" s="183" t="s">
        <v>85</v>
      </c>
      <c r="AY234" s="18" t="s">
        <v>129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8" t="s">
        <v>85</v>
      </c>
      <c r="BK234" s="184">
        <f>ROUND(I234*H234,0)</f>
        <v>0</v>
      </c>
      <c r="BL234" s="18" t="s">
        <v>94</v>
      </c>
      <c r="BM234" s="183" t="s">
        <v>1000</v>
      </c>
    </row>
    <row r="235" s="2" customFormat="1" ht="16.5" customHeight="1">
      <c r="A235" s="37"/>
      <c r="B235" s="171"/>
      <c r="C235" s="202" t="s">
        <v>1001</v>
      </c>
      <c r="D235" s="202" t="s">
        <v>143</v>
      </c>
      <c r="E235" s="203" t="s">
        <v>1002</v>
      </c>
      <c r="F235" s="204" t="s">
        <v>1003</v>
      </c>
      <c r="G235" s="205" t="s">
        <v>280</v>
      </c>
      <c r="H235" s="206">
        <v>8</v>
      </c>
      <c r="I235" s="207"/>
      <c r="J235" s="208">
        <f>ROUND(I235*H235,0)</f>
        <v>0</v>
      </c>
      <c r="K235" s="204" t="s">
        <v>1</v>
      </c>
      <c r="L235" s="209"/>
      <c r="M235" s="210" t="s">
        <v>1</v>
      </c>
      <c r="N235" s="211" t="s">
        <v>43</v>
      </c>
      <c r="O235" s="76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3" t="s">
        <v>147</v>
      </c>
      <c r="AT235" s="183" t="s">
        <v>143</v>
      </c>
      <c r="AU235" s="183" t="s">
        <v>85</v>
      </c>
      <c r="AY235" s="18" t="s">
        <v>129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8" t="s">
        <v>85</v>
      </c>
      <c r="BK235" s="184">
        <f>ROUND(I235*H235,0)</f>
        <v>0</v>
      </c>
      <c r="BL235" s="18" t="s">
        <v>94</v>
      </c>
      <c r="BM235" s="183" t="s">
        <v>1004</v>
      </c>
    </row>
    <row r="236" s="2" customFormat="1" ht="16.5" customHeight="1">
      <c r="A236" s="37"/>
      <c r="B236" s="171"/>
      <c r="C236" s="202" t="s">
        <v>441</v>
      </c>
      <c r="D236" s="202" t="s">
        <v>143</v>
      </c>
      <c r="E236" s="203" t="s">
        <v>1005</v>
      </c>
      <c r="F236" s="204" t="s">
        <v>1006</v>
      </c>
      <c r="G236" s="205" t="s">
        <v>280</v>
      </c>
      <c r="H236" s="206">
        <v>8</v>
      </c>
      <c r="I236" s="207"/>
      <c r="J236" s="208">
        <f>ROUND(I236*H236,0)</f>
        <v>0</v>
      </c>
      <c r="K236" s="204" t="s">
        <v>1</v>
      </c>
      <c r="L236" s="209"/>
      <c r="M236" s="210" t="s">
        <v>1</v>
      </c>
      <c r="N236" s="211" t="s">
        <v>43</v>
      </c>
      <c r="O236" s="76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3" t="s">
        <v>147</v>
      </c>
      <c r="AT236" s="183" t="s">
        <v>143</v>
      </c>
      <c r="AU236" s="183" t="s">
        <v>85</v>
      </c>
      <c r="AY236" s="18" t="s">
        <v>129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85</v>
      </c>
      <c r="BK236" s="184">
        <f>ROUND(I236*H236,0)</f>
        <v>0</v>
      </c>
      <c r="BL236" s="18" t="s">
        <v>94</v>
      </c>
      <c r="BM236" s="183" t="s">
        <v>1007</v>
      </c>
    </row>
    <row r="237" s="2" customFormat="1" ht="21.75" customHeight="1">
      <c r="A237" s="37"/>
      <c r="B237" s="171"/>
      <c r="C237" s="202" t="s">
        <v>1008</v>
      </c>
      <c r="D237" s="202" t="s">
        <v>143</v>
      </c>
      <c r="E237" s="203" t="s">
        <v>1009</v>
      </c>
      <c r="F237" s="204" t="s">
        <v>1010</v>
      </c>
      <c r="G237" s="205" t="s">
        <v>280</v>
      </c>
      <c r="H237" s="206">
        <v>8</v>
      </c>
      <c r="I237" s="207"/>
      <c r="J237" s="208">
        <f>ROUND(I237*H237,0)</f>
        <v>0</v>
      </c>
      <c r="K237" s="204" t="s">
        <v>1</v>
      </c>
      <c r="L237" s="209"/>
      <c r="M237" s="210" t="s">
        <v>1</v>
      </c>
      <c r="N237" s="211" t="s">
        <v>43</v>
      </c>
      <c r="O237" s="76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3" t="s">
        <v>147</v>
      </c>
      <c r="AT237" s="183" t="s">
        <v>143</v>
      </c>
      <c r="AU237" s="183" t="s">
        <v>85</v>
      </c>
      <c r="AY237" s="18" t="s">
        <v>129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85</v>
      </c>
      <c r="BK237" s="184">
        <f>ROUND(I237*H237,0)</f>
        <v>0</v>
      </c>
      <c r="BL237" s="18" t="s">
        <v>94</v>
      </c>
      <c r="BM237" s="183" t="s">
        <v>1011</v>
      </c>
    </row>
    <row r="238" s="2" customFormat="1" ht="24.15" customHeight="1">
      <c r="A238" s="37"/>
      <c r="B238" s="171"/>
      <c r="C238" s="202" t="s">
        <v>445</v>
      </c>
      <c r="D238" s="202" t="s">
        <v>143</v>
      </c>
      <c r="E238" s="203" t="s">
        <v>1012</v>
      </c>
      <c r="F238" s="204" t="s">
        <v>1013</v>
      </c>
      <c r="G238" s="205" t="s">
        <v>280</v>
      </c>
      <c r="H238" s="206">
        <v>4</v>
      </c>
      <c r="I238" s="207"/>
      <c r="J238" s="208">
        <f>ROUND(I238*H238,0)</f>
        <v>0</v>
      </c>
      <c r="K238" s="204" t="s">
        <v>1</v>
      </c>
      <c r="L238" s="209"/>
      <c r="M238" s="210" t="s">
        <v>1</v>
      </c>
      <c r="N238" s="211" t="s">
        <v>43</v>
      </c>
      <c r="O238" s="76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3" t="s">
        <v>147</v>
      </c>
      <c r="AT238" s="183" t="s">
        <v>143</v>
      </c>
      <c r="AU238" s="183" t="s">
        <v>85</v>
      </c>
      <c r="AY238" s="18" t="s">
        <v>129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85</v>
      </c>
      <c r="BK238" s="184">
        <f>ROUND(I238*H238,0)</f>
        <v>0</v>
      </c>
      <c r="BL238" s="18" t="s">
        <v>94</v>
      </c>
      <c r="BM238" s="183" t="s">
        <v>1014</v>
      </c>
    </row>
    <row r="239" s="2" customFormat="1" ht="24.15" customHeight="1">
      <c r="A239" s="37"/>
      <c r="B239" s="171"/>
      <c r="C239" s="202" t="s">
        <v>1015</v>
      </c>
      <c r="D239" s="202" t="s">
        <v>143</v>
      </c>
      <c r="E239" s="203" t="s">
        <v>1016</v>
      </c>
      <c r="F239" s="204" t="s">
        <v>1017</v>
      </c>
      <c r="G239" s="205" t="s">
        <v>280</v>
      </c>
      <c r="H239" s="206">
        <v>14</v>
      </c>
      <c r="I239" s="207"/>
      <c r="J239" s="208">
        <f>ROUND(I239*H239,0)</f>
        <v>0</v>
      </c>
      <c r="K239" s="204" t="s">
        <v>1</v>
      </c>
      <c r="L239" s="209"/>
      <c r="M239" s="210" t="s">
        <v>1</v>
      </c>
      <c r="N239" s="211" t="s">
        <v>43</v>
      </c>
      <c r="O239" s="76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3" t="s">
        <v>147</v>
      </c>
      <c r="AT239" s="183" t="s">
        <v>143</v>
      </c>
      <c r="AU239" s="183" t="s">
        <v>85</v>
      </c>
      <c r="AY239" s="18" t="s">
        <v>129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85</v>
      </c>
      <c r="BK239" s="184">
        <f>ROUND(I239*H239,0)</f>
        <v>0</v>
      </c>
      <c r="BL239" s="18" t="s">
        <v>94</v>
      </c>
      <c r="BM239" s="183" t="s">
        <v>1018</v>
      </c>
    </row>
    <row r="240" s="2" customFormat="1" ht="16.5" customHeight="1">
      <c r="A240" s="37"/>
      <c r="B240" s="171"/>
      <c r="C240" s="202" t="s">
        <v>449</v>
      </c>
      <c r="D240" s="202" t="s">
        <v>143</v>
      </c>
      <c r="E240" s="203" t="s">
        <v>1019</v>
      </c>
      <c r="F240" s="204" t="s">
        <v>1020</v>
      </c>
      <c r="G240" s="205" t="s">
        <v>280</v>
      </c>
      <c r="H240" s="206">
        <v>8</v>
      </c>
      <c r="I240" s="207"/>
      <c r="J240" s="208">
        <f>ROUND(I240*H240,0)</f>
        <v>0</v>
      </c>
      <c r="K240" s="204" t="s">
        <v>1</v>
      </c>
      <c r="L240" s="209"/>
      <c r="M240" s="210" t="s">
        <v>1</v>
      </c>
      <c r="N240" s="211" t="s">
        <v>43</v>
      </c>
      <c r="O240" s="76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3" t="s">
        <v>147</v>
      </c>
      <c r="AT240" s="183" t="s">
        <v>143</v>
      </c>
      <c r="AU240" s="183" t="s">
        <v>85</v>
      </c>
      <c r="AY240" s="18" t="s">
        <v>129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8" t="s">
        <v>85</v>
      </c>
      <c r="BK240" s="184">
        <f>ROUND(I240*H240,0)</f>
        <v>0</v>
      </c>
      <c r="BL240" s="18" t="s">
        <v>94</v>
      </c>
      <c r="BM240" s="183" t="s">
        <v>1021</v>
      </c>
    </row>
    <row r="241" s="2" customFormat="1" ht="16.5" customHeight="1">
      <c r="A241" s="37"/>
      <c r="B241" s="171"/>
      <c r="C241" s="202" t="s">
        <v>1022</v>
      </c>
      <c r="D241" s="202" t="s">
        <v>143</v>
      </c>
      <c r="E241" s="203" t="s">
        <v>1023</v>
      </c>
      <c r="F241" s="204" t="s">
        <v>1024</v>
      </c>
      <c r="G241" s="205" t="s">
        <v>280</v>
      </c>
      <c r="H241" s="206">
        <v>2</v>
      </c>
      <c r="I241" s="207"/>
      <c r="J241" s="208">
        <f>ROUND(I241*H241,0)</f>
        <v>0</v>
      </c>
      <c r="K241" s="204" t="s">
        <v>1</v>
      </c>
      <c r="L241" s="209"/>
      <c r="M241" s="210" t="s">
        <v>1</v>
      </c>
      <c r="N241" s="211" t="s">
        <v>43</v>
      </c>
      <c r="O241" s="76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3" t="s">
        <v>147</v>
      </c>
      <c r="AT241" s="183" t="s">
        <v>143</v>
      </c>
      <c r="AU241" s="183" t="s">
        <v>85</v>
      </c>
      <c r="AY241" s="18" t="s">
        <v>129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85</v>
      </c>
      <c r="BK241" s="184">
        <f>ROUND(I241*H241,0)</f>
        <v>0</v>
      </c>
      <c r="BL241" s="18" t="s">
        <v>94</v>
      </c>
      <c r="BM241" s="183" t="s">
        <v>1025</v>
      </c>
    </row>
    <row r="242" s="2" customFormat="1" ht="16.5" customHeight="1">
      <c r="A242" s="37"/>
      <c r="B242" s="171"/>
      <c r="C242" s="202" t="s">
        <v>863</v>
      </c>
      <c r="D242" s="202" t="s">
        <v>143</v>
      </c>
      <c r="E242" s="203" t="s">
        <v>1026</v>
      </c>
      <c r="F242" s="204" t="s">
        <v>1027</v>
      </c>
      <c r="G242" s="205" t="s">
        <v>280</v>
      </c>
      <c r="H242" s="206">
        <v>2</v>
      </c>
      <c r="I242" s="207"/>
      <c r="J242" s="208">
        <f>ROUND(I242*H242,0)</f>
        <v>0</v>
      </c>
      <c r="K242" s="204" t="s">
        <v>1</v>
      </c>
      <c r="L242" s="209"/>
      <c r="M242" s="210" t="s">
        <v>1</v>
      </c>
      <c r="N242" s="211" t="s">
        <v>43</v>
      </c>
      <c r="O242" s="76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3" t="s">
        <v>147</v>
      </c>
      <c r="AT242" s="183" t="s">
        <v>143</v>
      </c>
      <c r="AU242" s="183" t="s">
        <v>85</v>
      </c>
      <c r="AY242" s="18" t="s">
        <v>129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85</v>
      </c>
      <c r="BK242" s="184">
        <f>ROUND(I242*H242,0)</f>
        <v>0</v>
      </c>
      <c r="BL242" s="18" t="s">
        <v>94</v>
      </c>
      <c r="BM242" s="183" t="s">
        <v>1028</v>
      </c>
    </row>
    <row r="243" s="2" customFormat="1" ht="24.15" customHeight="1">
      <c r="A243" s="37"/>
      <c r="B243" s="171"/>
      <c r="C243" s="202" t="s">
        <v>1029</v>
      </c>
      <c r="D243" s="202" t="s">
        <v>143</v>
      </c>
      <c r="E243" s="203" t="s">
        <v>1030</v>
      </c>
      <c r="F243" s="204" t="s">
        <v>1031</v>
      </c>
      <c r="G243" s="205" t="s">
        <v>280</v>
      </c>
      <c r="H243" s="206">
        <v>340</v>
      </c>
      <c r="I243" s="207"/>
      <c r="J243" s="208">
        <f>ROUND(I243*H243,0)</f>
        <v>0</v>
      </c>
      <c r="K243" s="204" t="s">
        <v>1</v>
      </c>
      <c r="L243" s="209"/>
      <c r="M243" s="210" t="s">
        <v>1</v>
      </c>
      <c r="N243" s="211" t="s">
        <v>43</v>
      </c>
      <c r="O243" s="76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3" t="s">
        <v>147</v>
      </c>
      <c r="AT243" s="183" t="s">
        <v>143</v>
      </c>
      <c r="AU243" s="183" t="s">
        <v>85</v>
      </c>
      <c r="AY243" s="18" t="s">
        <v>129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8" t="s">
        <v>85</v>
      </c>
      <c r="BK243" s="184">
        <f>ROUND(I243*H243,0)</f>
        <v>0</v>
      </c>
      <c r="BL243" s="18" t="s">
        <v>94</v>
      </c>
      <c r="BM243" s="183" t="s">
        <v>1032</v>
      </c>
    </row>
    <row r="244" s="2" customFormat="1" ht="24.15" customHeight="1">
      <c r="A244" s="37"/>
      <c r="B244" s="171"/>
      <c r="C244" s="202" t="s">
        <v>454</v>
      </c>
      <c r="D244" s="202" t="s">
        <v>143</v>
      </c>
      <c r="E244" s="203" t="s">
        <v>1033</v>
      </c>
      <c r="F244" s="204" t="s">
        <v>1034</v>
      </c>
      <c r="G244" s="205" t="s">
        <v>422</v>
      </c>
      <c r="H244" s="206">
        <v>100</v>
      </c>
      <c r="I244" s="207"/>
      <c r="J244" s="208">
        <f>ROUND(I244*H244,0)</f>
        <v>0</v>
      </c>
      <c r="K244" s="204" t="s">
        <v>1</v>
      </c>
      <c r="L244" s="209"/>
      <c r="M244" s="210" t="s">
        <v>1</v>
      </c>
      <c r="N244" s="211" t="s">
        <v>43</v>
      </c>
      <c r="O244" s="76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3" t="s">
        <v>147</v>
      </c>
      <c r="AT244" s="183" t="s">
        <v>143</v>
      </c>
      <c r="AU244" s="183" t="s">
        <v>85</v>
      </c>
      <c r="AY244" s="18" t="s">
        <v>129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8" t="s">
        <v>85</v>
      </c>
      <c r="BK244" s="184">
        <f>ROUND(I244*H244,0)</f>
        <v>0</v>
      </c>
      <c r="BL244" s="18" t="s">
        <v>94</v>
      </c>
      <c r="BM244" s="183" t="s">
        <v>1035</v>
      </c>
    </row>
    <row r="245" s="2" customFormat="1" ht="24.15" customHeight="1">
      <c r="A245" s="37"/>
      <c r="B245" s="171"/>
      <c r="C245" s="202" t="s">
        <v>1036</v>
      </c>
      <c r="D245" s="202" t="s">
        <v>143</v>
      </c>
      <c r="E245" s="203" t="s">
        <v>1037</v>
      </c>
      <c r="F245" s="204" t="s">
        <v>1038</v>
      </c>
      <c r="G245" s="205" t="s">
        <v>422</v>
      </c>
      <c r="H245" s="206">
        <v>150</v>
      </c>
      <c r="I245" s="207"/>
      <c r="J245" s="208">
        <f>ROUND(I245*H245,0)</f>
        <v>0</v>
      </c>
      <c r="K245" s="204" t="s">
        <v>1</v>
      </c>
      <c r="L245" s="209"/>
      <c r="M245" s="210" t="s">
        <v>1</v>
      </c>
      <c r="N245" s="211" t="s">
        <v>43</v>
      </c>
      <c r="O245" s="76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3" t="s">
        <v>147</v>
      </c>
      <c r="AT245" s="183" t="s">
        <v>143</v>
      </c>
      <c r="AU245" s="183" t="s">
        <v>85</v>
      </c>
      <c r="AY245" s="18" t="s">
        <v>129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8" t="s">
        <v>85</v>
      </c>
      <c r="BK245" s="184">
        <f>ROUND(I245*H245,0)</f>
        <v>0</v>
      </c>
      <c r="BL245" s="18" t="s">
        <v>94</v>
      </c>
      <c r="BM245" s="183" t="s">
        <v>1039</v>
      </c>
    </row>
    <row r="246" s="2" customFormat="1" ht="16.5" customHeight="1">
      <c r="A246" s="37"/>
      <c r="B246" s="171"/>
      <c r="C246" s="202" t="s">
        <v>458</v>
      </c>
      <c r="D246" s="202" t="s">
        <v>143</v>
      </c>
      <c r="E246" s="203" t="s">
        <v>1040</v>
      </c>
      <c r="F246" s="204" t="s">
        <v>1041</v>
      </c>
      <c r="G246" s="205" t="s">
        <v>422</v>
      </c>
      <c r="H246" s="206">
        <v>13000</v>
      </c>
      <c r="I246" s="207"/>
      <c r="J246" s="208">
        <f>ROUND(I246*H246,0)</f>
        <v>0</v>
      </c>
      <c r="K246" s="204" t="s">
        <v>1</v>
      </c>
      <c r="L246" s="209"/>
      <c r="M246" s="210" t="s">
        <v>1</v>
      </c>
      <c r="N246" s="211" t="s">
        <v>43</v>
      </c>
      <c r="O246" s="76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3" t="s">
        <v>147</v>
      </c>
      <c r="AT246" s="183" t="s">
        <v>143</v>
      </c>
      <c r="AU246" s="183" t="s">
        <v>85</v>
      </c>
      <c r="AY246" s="18" t="s">
        <v>129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8" t="s">
        <v>85</v>
      </c>
      <c r="BK246" s="184">
        <f>ROUND(I246*H246,0)</f>
        <v>0</v>
      </c>
      <c r="BL246" s="18" t="s">
        <v>94</v>
      </c>
      <c r="BM246" s="183" t="s">
        <v>1042</v>
      </c>
    </row>
    <row r="247" s="2" customFormat="1" ht="16.5" customHeight="1">
      <c r="A247" s="37"/>
      <c r="B247" s="171"/>
      <c r="C247" s="202" t="s">
        <v>1043</v>
      </c>
      <c r="D247" s="202" t="s">
        <v>143</v>
      </c>
      <c r="E247" s="203" t="s">
        <v>1044</v>
      </c>
      <c r="F247" s="204" t="s">
        <v>1045</v>
      </c>
      <c r="G247" s="205" t="s">
        <v>422</v>
      </c>
      <c r="H247" s="206">
        <v>400</v>
      </c>
      <c r="I247" s="207"/>
      <c r="J247" s="208">
        <f>ROUND(I247*H247,0)</f>
        <v>0</v>
      </c>
      <c r="K247" s="204" t="s">
        <v>1</v>
      </c>
      <c r="L247" s="209"/>
      <c r="M247" s="210" t="s">
        <v>1</v>
      </c>
      <c r="N247" s="211" t="s">
        <v>43</v>
      </c>
      <c r="O247" s="76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3" t="s">
        <v>147</v>
      </c>
      <c r="AT247" s="183" t="s">
        <v>143</v>
      </c>
      <c r="AU247" s="183" t="s">
        <v>85</v>
      </c>
      <c r="AY247" s="18" t="s">
        <v>129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8" t="s">
        <v>85</v>
      </c>
      <c r="BK247" s="184">
        <f>ROUND(I247*H247,0)</f>
        <v>0</v>
      </c>
      <c r="BL247" s="18" t="s">
        <v>94</v>
      </c>
      <c r="BM247" s="183" t="s">
        <v>1046</v>
      </c>
    </row>
    <row r="248" s="2" customFormat="1" ht="16.5" customHeight="1">
      <c r="A248" s="37"/>
      <c r="B248" s="171"/>
      <c r="C248" s="202" t="s">
        <v>461</v>
      </c>
      <c r="D248" s="202" t="s">
        <v>143</v>
      </c>
      <c r="E248" s="203" t="s">
        <v>1047</v>
      </c>
      <c r="F248" s="204" t="s">
        <v>1048</v>
      </c>
      <c r="G248" s="205" t="s">
        <v>422</v>
      </c>
      <c r="H248" s="206">
        <v>100</v>
      </c>
      <c r="I248" s="207"/>
      <c r="J248" s="208">
        <f>ROUND(I248*H248,0)</f>
        <v>0</v>
      </c>
      <c r="K248" s="204" t="s">
        <v>1</v>
      </c>
      <c r="L248" s="209"/>
      <c r="M248" s="210" t="s">
        <v>1</v>
      </c>
      <c r="N248" s="211" t="s">
        <v>43</v>
      </c>
      <c r="O248" s="76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3" t="s">
        <v>147</v>
      </c>
      <c r="AT248" s="183" t="s">
        <v>143</v>
      </c>
      <c r="AU248" s="183" t="s">
        <v>85</v>
      </c>
      <c r="AY248" s="18" t="s">
        <v>129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8" t="s">
        <v>85</v>
      </c>
      <c r="BK248" s="184">
        <f>ROUND(I248*H248,0)</f>
        <v>0</v>
      </c>
      <c r="BL248" s="18" t="s">
        <v>94</v>
      </c>
      <c r="BM248" s="183" t="s">
        <v>1049</v>
      </c>
    </row>
    <row r="249" s="2" customFormat="1" ht="16.5" customHeight="1">
      <c r="A249" s="37"/>
      <c r="B249" s="171"/>
      <c r="C249" s="202" t="s">
        <v>1050</v>
      </c>
      <c r="D249" s="202" t="s">
        <v>143</v>
      </c>
      <c r="E249" s="203" t="s">
        <v>1051</v>
      </c>
      <c r="F249" s="204" t="s">
        <v>1052</v>
      </c>
      <c r="G249" s="205" t="s">
        <v>422</v>
      </c>
      <c r="H249" s="206">
        <v>60</v>
      </c>
      <c r="I249" s="207"/>
      <c r="J249" s="208">
        <f>ROUND(I249*H249,0)</f>
        <v>0</v>
      </c>
      <c r="K249" s="204" t="s">
        <v>1</v>
      </c>
      <c r="L249" s="209"/>
      <c r="M249" s="210" t="s">
        <v>1</v>
      </c>
      <c r="N249" s="211" t="s">
        <v>43</v>
      </c>
      <c r="O249" s="76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3" t="s">
        <v>147</v>
      </c>
      <c r="AT249" s="183" t="s">
        <v>143</v>
      </c>
      <c r="AU249" s="183" t="s">
        <v>85</v>
      </c>
      <c r="AY249" s="18" t="s">
        <v>129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8" t="s">
        <v>85</v>
      </c>
      <c r="BK249" s="184">
        <f>ROUND(I249*H249,0)</f>
        <v>0</v>
      </c>
      <c r="BL249" s="18" t="s">
        <v>94</v>
      </c>
      <c r="BM249" s="183" t="s">
        <v>1053</v>
      </c>
    </row>
    <row r="250" s="2" customFormat="1" ht="16.5" customHeight="1">
      <c r="A250" s="37"/>
      <c r="B250" s="171"/>
      <c r="C250" s="202" t="s">
        <v>465</v>
      </c>
      <c r="D250" s="202" t="s">
        <v>143</v>
      </c>
      <c r="E250" s="203" t="s">
        <v>1054</v>
      </c>
      <c r="F250" s="204" t="s">
        <v>1055</v>
      </c>
      <c r="G250" s="205" t="s">
        <v>280</v>
      </c>
      <c r="H250" s="206">
        <v>4</v>
      </c>
      <c r="I250" s="207"/>
      <c r="J250" s="208">
        <f>ROUND(I250*H250,0)</f>
        <v>0</v>
      </c>
      <c r="K250" s="204" t="s">
        <v>1</v>
      </c>
      <c r="L250" s="209"/>
      <c r="M250" s="210" t="s">
        <v>1</v>
      </c>
      <c r="N250" s="211" t="s">
        <v>43</v>
      </c>
      <c r="O250" s="76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3" t="s">
        <v>147</v>
      </c>
      <c r="AT250" s="183" t="s">
        <v>143</v>
      </c>
      <c r="AU250" s="183" t="s">
        <v>85</v>
      </c>
      <c r="AY250" s="18" t="s">
        <v>129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8" t="s">
        <v>85</v>
      </c>
      <c r="BK250" s="184">
        <f>ROUND(I250*H250,0)</f>
        <v>0</v>
      </c>
      <c r="BL250" s="18" t="s">
        <v>94</v>
      </c>
      <c r="BM250" s="183" t="s">
        <v>1056</v>
      </c>
    </row>
    <row r="251" s="2" customFormat="1" ht="16.5" customHeight="1">
      <c r="A251" s="37"/>
      <c r="B251" s="171"/>
      <c r="C251" s="202" t="s">
        <v>1057</v>
      </c>
      <c r="D251" s="202" t="s">
        <v>143</v>
      </c>
      <c r="E251" s="203" t="s">
        <v>1058</v>
      </c>
      <c r="F251" s="204" t="s">
        <v>1059</v>
      </c>
      <c r="G251" s="205" t="s">
        <v>280</v>
      </c>
      <c r="H251" s="206">
        <v>2</v>
      </c>
      <c r="I251" s="207"/>
      <c r="J251" s="208">
        <f>ROUND(I251*H251,0)</f>
        <v>0</v>
      </c>
      <c r="K251" s="204" t="s">
        <v>1</v>
      </c>
      <c r="L251" s="209"/>
      <c r="M251" s="210" t="s">
        <v>1</v>
      </c>
      <c r="N251" s="211" t="s">
        <v>43</v>
      </c>
      <c r="O251" s="76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3" t="s">
        <v>147</v>
      </c>
      <c r="AT251" s="183" t="s">
        <v>143</v>
      </c>
      <c r="AU251" s="183" t="s">
        <v>85</v>
      </c>
      <c r="AY251" s="18" t="s">
        <v>129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8" t="s">
        <v>85</v>
      </c>
      <c r="BK251" s="184">
        <f>ROUND(I251*H251,0)</f>
        <v>0</v>
      </c>
      <c r="BL251" s="18" t="s">
        <v>94</v>
      </c>
      <c r="BM251" s="183" t="s">
        <v>1060</v>
      </c>
    </row>
    <row r="252" s="2" customFormat="1" ht="24.15" customHeight="1">
      <c r="A252" s="37"/>
      <c r="B252" s="171"/>
      <c r="C252" s="202" t="s">
        <v>468</v>
      </c>
      <c r="D252" s="202" t="s">
        <v>143</v>
      </c>
      <c r="E252" s="203" t="s">
        <v>1061</v>
      </c>
      <c r="F252" s="204" t="s">
        <v>1062</v>
      </c>
      <c r="G252" s="205" t="s">
        <v>280</v>
      </c>
      <c r="H252" s="206">
        <v>30</v>
      </c>
      <c r="I252" s="207"/>
      <c r="J252" s="208">
        <f>ROUND(I252*H252,0)</f>
        <v>0</v>
      </c>
      <c r="K252" s="204" t="s">
        <v>1</v>
      </c>
      <c r="L252" s="209"/>
      <c r="M252" s="210" t="s">
        <v>1</v>
      </c>
      <c r="N252" s="211" t="s">
        <v>43</v>
      </c>
      <c r="O252" s="76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3" t="s">
        <v>147</v>
      </c>
      <c r="AT252" s="183" t="s">
        <v>143</v>
      </c>
      <c r="AU252" s="183" t="s">
        <v>85</v>
      </c>
      <c r="AY252" s="18" t="s">
        <v>129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85</v>
      </c>
      <c r="BK252" s="184">
        <f>ROUND(I252*H252,0)</f>
        <v>0</v>
      </c>
      <c r="BL252" s="18" t="s">
        <v>94</v>
      </c>
      <c r="BM252" s="183" t="s">
        <v>1063</v>
      </c>
    </row>
    <row r="253" s="2" customFormat="1" ht="62.7" customHeight="1">
      <c r="A253" s="37"/>
      <c r="B253" s="171"/>
      <c r="C253" s="202" t="s">
        <v>1064</v>
      </c>
      <c r="D253" s="202" t="s">
        <v>143</v>
      </c>
      <c r="E253" s="203" t="s">
        <v>1065</v>
      </c>
      <c r="F253" s="204" t="s">
        <v>1066</v>
      </c>
      <c r="G253" s="205" t="s">
        <v>280</v>
      </c>
      <c r="H253" s="206">
        <v>23</v>
      </c>
      <c r="I253" s="207"/>
      <c r="J253" s="208">
        <f>ROUND(I253*H253,0)</f>
        <v>0</v>
      </c>
      <c r="K253" s="204" t="s">
        <v>1</v>
      </c>
      <c r="L253" s="209"/>
      <c r="M253" s="210" t="s">
        <v>1</v>
      </c>
      <c r="N253" s="211" t="s">
        <v>43</v>
      </c>
      <c r="O253" s="76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3" t="s">
        <v>147</v>
      </c>
      <c r="AT253" s="183" t="s">
        <v>143</v>
      </c>
      <c r="AU253" s="183" t="s">
        <v>85</v>
      </c>
      <c r="AY253" s="18" t="s">
        <v>129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8" t="s">
        <v>85</v>
      </c>
      <c r="BK253" s="184">
        <f>ROUND(I253*H253,0)</f>
        <v>0</v>
      </c>
      <c r="BL253" s="18" t="s">
        <v>94</v>
      </c>
      <c r="BM253" s="183" t="s">
        <v>1067</v>
      </c>
    </row>
    <row r="254" s="2" customFormat="1" ht="37.8" customHeight="1">
      <c r="A254" s="37"/>
      <c r="B254" s="171"/>
      <c r="C254" s="202" t="s">
        <v>472</v>
      </c>
      <c r="D254" s="202" t="s">
        <v>143</v>
      </c>
      <c r="E254" s="203" t="s">
        <v>1068</v>
      </c>
      <c r="F254" s="204" t="s">
        <v>1069</v>
      </c>
      <c r="G254" s="205" t="s">
        <v>280</v>
      </c>
      <c r="H254" s="206">
        <v>1</v>
      </c>
      <c r="I254" s="207"/>
      <c r="J254" s="208">
        <f>ROUND(I254*H254,0)</f>
        <v>0</v>
      </c>
      <c r="K254" s="204" t="s">
        <v>1</v>
      </c>
      <c r="L254" s="209"/>
      <c r="M254" s="210" t="s">
        <v>1</v>
      </c>
      <c r="N254" s="211" t="s">
        <v>43</v>
      </c>
      <c r="O254" s="76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3" t="s">
        <v>147</v>
      </c>
      <c r="AT254" s="183" t="s">
        <v>143</v>
      </c>
      <c r="AU254" s="183" t="s">
        <v>85</v>
      </c>
      <c r="AY254" s="18" t="s">
        <v>129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8" t="s">
        <v>85</v>
      </c>
      <c r="BK254" s="184">
        <f>ROUND(I254*H254,0)</f>
        <v>0</v>
      </c>
      <c r="BL254" s="18" t="s">
        <v>94</v>
      </c>
      <c r="BM254" s="183" t="s">
        <v>1070</v>
      </c>
    </row>
    <row r="255" s="2" customFormat="1" ht="37.8" customHeight="1">
      <c r="A255" s="37"/>
      <c r="B255" s="171"/>
      <c r="C255" s="202" t="s">
        <v>1071</v>
      </c>
      <c r="D255" s="202" t="s">
        <v>143</v>
      </c>
      <c r="E255" s="203" t="s">
        <v>1072</v>
      </c>
      <c r="F255" s="204" t="s">
        <v>1073</v>
      </c>
      <c r="G255" s="205" t="s">
        <v>280</v>
      </c>
      <c r="H255" s="206">
        <v>12</v>
      </c>
      <c r="I255" s="207"/>
      <c r="J255" s="208">
        <f>ROUND(I255*H255,0)</f>
        <v>0</v>
      </c>
      <c r="K255" s="204" t="s">
        <v>1</v>
      </c>
      <c r="L255" s="209"/>
      <c r="M255" s="210" t="s">
        <v>1</v>
      </c>
      <c r="N255" s="211" t="s">
        <v>43</v>
      </c>
      <c r="O255" s="76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3" t="s">
        <v>147</v>
      </c>
      <c r="AT255" s="183" t="s">
        <v>143</v>
      </c>
      <c r="AU255" s="183" t="s">
        <v>85</v>
      </c>
      <c r="AY255" s="18" t="s">
        <v>129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8" t="s">
        <v>85</v>
      </c>
      <c r="BK255" s="184">
        <f>ROUND(I255*H255,0)</f>
        <v>0</v>
      </c>
      <c r="BL255" s="18" t="s">
        <v>94</v>
      </c>
      <c r="BM255" s="183" t="s">
        <v>1074</v>
      </c>
    </row>
    <row r="256" s="2" customFormat="1" ht="24.15" customHeight="1">
      <c r="A256" s="37"/>
      <c r="B256" s="171"/>
      <c r="C256" s="202" t="s">
        <v>475</v>
      </c>
      <c r="D256" s="202" t="s">
        <v>143</v>
      </c>
      <c r="E256" s="203" t="s">
        <v>1075</v>
      </c>
      <c r="F256" s="204" t="s">
        <v>1076</v>
      </c>
      <c r="G256" s="205" t="s">
        <v>280</v>
      </c>
      <c r="H256" s="206">
        <v>150</v>
      </c>
      <c r="I256" s="207"/>
      <c r="J256" s="208">
        <f>ROUND(I256*H256,0)</f>
        <v>0</v>
      </c>
      <c r="K256" s="204" t="s">
        <v>1</v>
      </c>
      <c r="L256" s="209"/>
      <c r="M256" s="210" t="s">
        <v>1</v>
      </c>
      <c r="N256" s="211" t="s">
        <v>43</v>
      </c>
      <c r="O256" s="76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3" t="s">
        <v>147</v>
      </c>
      <c r="AT256" s="183" t="s">
        <v>143</v>
      </c>
      <c r="AU256" s="183" t="s">
        <v>85</v>
      </c>
      <c r="AY256" s="18" t="s">
        <v>129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8" t="s">
        <v>85</v>
      </c>
      <c r="BK256" s="184">
        <f>ROUND(I256*H256,0)</f>
        <v>0</v>
      </c>
      <c r="BL256" s="18" t="s">
        <v>94</v>
      </c>
      <c r="BM256" s="183" t="s">
        <v>1077</v>
      </c>
    </row>
    <row r="257" s="2" customFormat="1" ht="16.5" customHeight="1">
      <c r="A257" s="37"/>
      <c r="B257" s="171"/>
      <c r="C257" s="202" t="s">
        <v>1078</v>
      </c>
      <c r="D257" s="202" t="s">
        <v>143</v>
      </c>
      <c r="E257" s="203" t="s">
        <v>774</v>
      </c>
      <c r="F257" s="204" t="s">
        <v>775</v>
      </c>
      <c r="G257" s="205" t="s">
        <v>422</v>
      </c>
      <c r="H257" s="206">
        <v>30</v>
      </c>
      <c r="I257" s="207"/>
      <c r="J257" s="208">
        <f>ROUND(I257*H257,0)</f>
        <v>0</v>
      </c>
      <c r="K257" s="204" t="s">
        <v>1</v>
      </c>
      <c r="L257" s="209"/>
      <c r="M257" s="210" t="s">
        <v>1</v>
      </c>
      <c r="N257" s="211" t="s">
        <v>43</v>
      </c>
      <c r="O257" s="76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147</v>
      </c>
      <c r="AT257" s="183" t="s">
        <v>143</v>
      </c>
      <c r="AU257" s="183" t="s">
        <v>85</v>
      </c>
      <c r="AY257" s="18" t="s">
        <v>129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85</v>
      </c>
      <c r="BK257" s="184">
        <f>ROUND(I257*H257,0)</f>
        <v>0</v>
      </c>
      <c r="BL257" s="18" t="s">
        <v>94</v>
      </c>
      <c r="BM257" s="183" t="s">
        <v>1079</v>
      </c>
    </row>
    <row r="258" s="2" customFormat="1" ht="16.5" customHeight="1">
      <c r="A258" s="37"/>
      <c r="B258" s="171"/>
      <c r="C258" s="202" t="s">
        <v>479</v>
      </c>
      <c r="D258" s="202" t="s">
        <v>143</v>
      </c>
      <c r="E258" s="203" t="s">
        <v>1080</v>
      </c>
      <c r="F258" s="204" t="s">
        <v>1081</v>
      </c>
      <c r="G258" s="205" t="s">
        <v>422</v>
      </c>
      <c r="H258" s="206">
        <v>40</v>
      </c>
      <c r="I258" s="207"/>
      <c r="J258" s="208">
        <f>ROUND(I258*H258,0)</f>
        <v>0</v>
      </c>
      <c r="K258" s="204" t="s">
        <v>1</v>
      </c>
      <c r="L258" s="209"/>
      <c r="M258" s="210" t="s">
        <v>1</v>
      </c>
      <c r="N258" s="211" t="s">
        <v>43</v>
      </c>
      <c r="O258" s="76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3" t="s">
        <v>147</v>
      </c>
      <c r="AT258" s="183" t="s">
        <v>143</v>
      </c>
      <c r="AU258" s="183" t="s">
        <v>85</v>
      </c>
      <c r="AY258" s="18" t="s">
        <v>129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8" t="s">
        <v>85</v>
      </c>
      <c r="BK258" s="184">
        <f>ROUND(I258*H258,0)</f>
        <v>0</v>
      </c>
      <c r="BL258" s="18" t="s">
        <v>94</v>
      </c>
      <c r="BM258" s="183" t="s">
        <v>262</v>
      </c>
    </row>
    <row r="259" s="2" customFormat="1" ht="24.15" customHeight="1">
      <c r="A259" s="37"/>
      <c r="B259" s="171"/>
      <c r="C259" s="202" t="s">
        <v>1082</v>
      </c>
      <c r="D259" s="202" t="s">
        <v>143</v>
      </c>
      <c r="E259" s="203" t="s">
        <v>1083</v>
      </c>
      <c r="F259" s="204" t="s">
        <v>1084</v>
      </c>
      <c r="G259" s="205" t="s">
        <v>280</v>
      </c>
      <c r="H259" s="206">
        <v>150</v>
      </c>
      <c r="I259" s="207"/>
      <c r="J259" s="208">
        <f>ROUND(I259*H259,0)</f>
        <v>0</v>
      </c>
      <c r="K259" s="204" t="s">
        <v>1</v>
      </c>
      <c r="L259" s="209"/>
      <c r="M259" s="210" t="s">
        <v>1</v>
      </c>
      <c r="N259" s="211" t="s">
        <v>43</v>
      </c>
      <c r="O259" s="76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3" t="s">
        <v>147</v>
      </c>
      <c r="AT259" s="183" t="s">
        <v>143</v>
      </c>
      <c r="AU259" s="183" t="s">
        <v>85</v>
      </c>
      <c r="AY259" s="18" t="s">
        <v>129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85</v>
      </c>
      <c r="BK259" s="184">
        <f>ROUND(I259*H259,0)</f>
        <v>0</v>
      </c>
      <c r="BL259" s="18" t="s">
        <v>94</v>
      </c>
      <c r="BM259" s="183" t="s">
        <v>1085</v>
      </c>
    </row>
    <row r="260" s="2" customFormat="1" ht="24.15" customHeight="1">
      <c r="A260" s="37"/>
      <c r="B260" s="171"/>
      <c r="C260" s="202" t="s">
        <v>482</v>
      </c>
      <c r="D260" s="202" t="s">
        <v>143</v>
      </c>
      <c r="E260" s="203" t="s">
        <v>1086</v>
      </c>
      <c r="F260" s="204" t="s">
        <v>1087</v>
      </c>
      <c r="G260" s="205" t="s">
        <v>280</v>
      </c>
      <c r="H260" s="206">
        <v>200</v>
      </c>
      <c r="I260" s="207"/>
      <c r="J260" s="208">
        <f>ROUND(I260*H260,0)</f>
        <v>0</v>
      </c>
      <c r="K260" s="204" t="s">
        <v>1</v>
      </c>
      <c r="L260" s="209"/>
      <c r="M260" s="210" t="s">
        <v>1</v>
      </c>
      <c r="N260" s="211" t="s">
        <v>43</v>
      </c>
      <c r="O260" s="76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3" t="s">
        <v>147</v>
      </c>
      <c r="AT260" s="183" t="s">
        <v>143</v>
      </c>
      <c r="AU260" s="183" t="s">
        <v>85</v>
      </c>
      <c r="AY260" s="18" t="s">
        <v>129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85</v>
      </c>
      <c r="BK260" s="184">
        <f>ROUND(I260*H260,0)</f>
        <v>0</v>
      </c>
      <c r="BL260" s="18" t="s">
        <v>94</v>
      </c>
      <c r="BM260" s="183" t="s">
        <v>1088</v>
      </c>
    </row>
    <row r="261" s="2" customFormat="1" ht="24.15" customHeight="1">
      <c r="A261" s="37"/>
      <c r="B261" s="171"/>
      <c r="C261" s="202" t="s">
        <v>1089</v>
      </c>
      <c r="D261" s="202" t="s">
        <v>143</v>
      </c>
      <c r="E261" s="203" t="s">
        <v>1090</v>
      </c>
      <c r="F261" s="204" t="s">
        <v>1091</v>
      </c>
      <c r="G261" s="205" t="s">
        <v>280</v>
      </c>
      <c r="H261" s="206">
        <v>200</v>
      </c>
      <c r="I261" s="207"/>
      <c r="J261" s="208">
        <f>ROUND(I261*H261,0)</f>
        <v>0</v>
      </c>
      <c r="K261" s="204" t="s">
        <v>1</v>
      </c>
      <c r="L261" s="209"/>
      <c r="M261" s="210" t="s">
        <v>1</v>
      </c>
      <c r="N261" s="211" t="s">
        <v>43</v>
      </c>
      <c r="O261" s="76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3" t="s">
        <v>147</v>
      </c>
      <c r="AT261" s="183" t="s">
        <v>143</v>
      </c>
      <c r="AU261" s="183" t="s">
        <v>85</v>
      </c>
      <c r="AY261" s="18" t="s">
        <v>129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8" t="s">
        <v>85</v>
      </c>
      <c r="BK261" s="184">
        <f>ROUND(I261*H261,0)</f>
        <v>0</v>
      </c>
      <c r="BL261" s="18" t="s">
        <v>94</v>
      </c>
      <c r="BM261" s="183" t="s">
        <v>1092</v>
      </c>
    </row>
    <row r="262" s="2" customFormat="1" ht="24.15" customHeight="1">
      <c r="A262" s="37"/>
      <c r="B262" s="171"/>
      <c r="C262" s="202" t="s">
        <v>486</v>
      </c>
      <c r="D262" s="202" t="s">
        <v>143</v>
      </c>
      <c r="E262" s="203" t="s">
        <v>768</v>
      </c>
      <c r="F262" s="204" t="s">
        <v>769</v>
      </c>
      <c r="G262" s="205" t="s">
        <v>280</v>
      </c>
      <c r="H262" s="206">
        <v>36</v>
      </c>
      <c r="I262" s="207"/>
      <c r="J262" s="208">
        <f>ROUND(I262*H262,0)</f>
        <v>0</v>
      </c>
      <c r="K262" s="204" t="s">
        <v>1</v>
      </c>
      <c r="L262" s="209"/>
      <c r="M262" s="210" t="s">
        <v>1</v>
      </c>
      <c r="N262" s="211" t="s">
        <v>43</v>
      </c>
      <c r="O262" s="76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3" t="s">
        <v>147</v>
      </c>
      <c r="AT262" s="183" t="s">
        <v>143</v>
      </c>
      <c r="AU262" s="183" t="s">
        <v>85</v>
      </c>
      <c r="AY262" s="18" t="s">
        <v>129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85</v>
      </c>
      <c r="BK262" s="184">
        <f>ROUND(I262*H262,0)</f>
        <v>0</v>
      </c>
      <c r="BL262" s="18" t="s">
        <v>94</v>
      </c>
      <c r="BM262" s="183" t="s">
        <v>1093</v>
      </c>
    </row>
    <row r="263" s="2" customFormat="1" ht="24.15" customHeight="1">
      <c r="A263" s="37"/>
      <c r="B263" s="171"/>
      <c r="C263" s="202" t="s">
        <v>1094</v>
      </c>
      <c r="D263" s="202" t="s">
        <v>143</v>
      </c>
      <c r="E263" s="203" t="s">
        <v>1095</v>
      </c>
      <c r="F263" s="204" t="s">
        <v>1096</v>
      </c>
      <c r="G263" s="205" t="s">
        <v>422</v>
      </c>
      <c r="H263" s="206">
        <v>2500</v>
      </c>
      <c r="I263" s="207"/>
      <c r="J263" s="208">
        <f>ROUND(I263*H263,0)</f>
        <v>0</v>
      </c>
      <c r="K263" s="204" t="s">
        <v>1</v>
      </c>
      <c r="L263" s="209"/>
      <c r="M263" s="210" t="s">
        <v>1</v>
      </c>
      <c r="N263" s="211" t="s">
        <v>43</v>
      </c>
      <c r="O263" s="76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3" t="s">
        <v>147</v>
      </c>
      <c r="AT263" s="183" t="s">
        <v>143</v>
      </c>
      <c r="AU263" s="183" t="s">
        <v>85</v>
      </c>
      <c r="AY263" s="18" t="s">
        <v>129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8" t="s">
        <v>85</v>
      </c>
      <c r="BK263" s="184">
        <f>ROUND(I263*H263,0)</f>
        <v>0</v>
      </c>
      <c r="BL263" s="18" t="s">
        <v>94</v>
      </c>
      <c r="BM263" s="183" t="s">
        <v>1097</v>
      </c>
    </row>
    <row r="264" s="2" customFormat="1" ht="24.15" customHeight="1">
      <c r="A264" s="37"/>
      <c r="B264" s="171"/>
      <c r="C264" s="202" t="s">
        <v>489</v>
      </c>
      <c r="D264" s="202" t="s">
        <v>143</v>
      </c>
      <c r="E264" s="203" t="s">
        <v>772</v>
      </c>
      <c r="F264" s="204" t="s">
        <v>773</v>
      </c>
      <c r="G264" s="205" t="s">
        <v>422</v>
      </c>
      <c r="H264" s="206">
        <v>2000</v>
      </c>
      <c r="I264" s="207"/>
      <c r="J264" s="208">
        <f>ROUND(I264*H264,0)</f>
        <v>0</v>
      </c>
      <c r="K264" s="204" t="s">
        <v>1</v>
      </c>
      <c r="L264" s="209"/>
      <c r="M264" s="210" t="s">
        <v>1</v>
      </c>
      <c r="N264" s="211" t="s">
        <v>43</v>
      </c>
      <c r="O264" s="76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3" t="s">
        <v>147</v>
      </c>
      <c r="AT264" s="183" t="s">
        <v>143</v>
      </c>
      <c r="AU264" s="183" t="s">
        <v>85</v>
      </c>
      <c r="AY264" s="18" t="s">
        <v>129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85</v>
      </c>
      <c r="BK264" s="184">
        <f>ROUND(I264*H264,0)</f>
        <v>0</v>
      </c>
      <c r="BL264" s="18" t="s">
        <v>94</v>
      </c>
      <c r="BM264" s="183" t="s">
        <v>1098</v>
      </c>
    </row>
    <row r="265" s="2" customFormat="1" ht="24.15" customHeight="1">
      <c r="A265" s="37"/>
      <c r="B265" s="171"/>
      <c r="C265" s="202" t="s">
        <v>1099</v>
      </c>
      <c r="D265" s="202" t="s">
        <v>143</v>
      </c>
      <c r="E265" s="203" t="s">
        <v>1100</v>
      </c>
      <c r="F265" s="204" t="s">
        <v>1101</v>
      </c>
      <c r="G265" s="205" t="s">
        <v>422</v>
      </c>
      <c r="H265" s="206">
        <v>3000</v>
      </c>
      <c r="I265" s="207"/>
      <c r="J265" s="208">
        <f>ROUND(I265*H265,0)</f>
        <v>0</v>
      </c>
      <c r="K265" s="204" t="s">
        <v>1</v>
      </c>
      <c r="L265" s="209"/>
      <c r="M265" s="210" t="s">
        <v>1</v>
      </c>
      <c r="N265" s="211" t="s">
        <v>43</v>
      </c>
      <c r="O265" s="76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3" t="s">
        <v>147</v>
      </c>
      <c r="AT265" s="183" t="s">
        <v>143</v>
      </c>
      <c r="AU265" s="183" t="s">
        <v>85</v>
      </c>
      <c r="AY265" s="18" t="s">
        <v>129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85</v>
      </c>
      <c r="BK265" s="184">
        <f>ROUND(I265*H265,0)</f>
        <v>0</v>
      </c>
      <c r="BL265" s="18" t="s">
        <v>94</v>
      </c>
      <c r="BM265" s="183" t="s">
        <v>1102</v>
      </c>
    </row>
    <row r="266" s="2" customFormat="1" ht="16.5" customHeight="1">
      <c r="A266" s="37"/>
      <c r="B266" s="171"/>
      <c r="C266" s="202" t="s">
        <v>493</v>
      </c>
      <c r="D266" s="202" t="s">
        <v>143</v>
      </c>
      <c r="E266" s="203" t="s">
        <v>1103</v>
      </c>
      <c r="F266" s="204" t="s">
        <v>1104</v>
      </c>
      <c r="G266" s="205" t="s">
        <v>422</v>
      </c>
      <c r="H266" s="206">
        <v>400</v>
      </c>
      <c r="I266" s="207"/>
      <c r="J266" s="208">
        <f>ROUND(I266*H266,0)</f>
        <v>0</v>
      </c>
      <c r="K266" s="204" t="s">
        <v>1</v>
      </c>
      <c r="L266" s="209"/>
      <c r="M266" s="210" t="s">
        <v>1</v>
      </c>
      <c r="N266" s="211" t="s">
        <v>43</v>
      </c>
      <c r="O266" s="76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3" t="s">
        <v>147</v>
      </c>
      <c r="AT266" s="183" t="s">
        <v>143</v>
      </c>
      <c r="AU266" s="183" t="s">
        <v>85</v>
      </c>
      <c r="AY266" s="18" t="s">
        <v>129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8" t="s">
        <v>85</v>
      </c>
      <c r="BK266" s="184">
        <f>ROUND(I266*H266,0)</f>
        <v>0</v>
      </c>
      <c r="BL266" s="18" t="s">
        <v>94</v>
      </c>
      <c r="BM266" s="183" t="s">
        <v>1105</v>
      </c>
    </row>
    <row r="267" s="2" customFormat="1" ht="16.5" customHeight="1">
      <c r="A267" s="37"/>
      <c r="B267" s="171"/>
      <c r="C267" s="202" t="s">
        <v>1106</v>
      </c>
      <c r="D267" s="202" t="s">
        <v>143</v>
      </c>
      <c r="E267" s="203" t="s">
        <v>1107</v>
      </c>
      <c r="F267" s="204" t="s">
        <v>1108</v>
      </c>
      <c r="G267" s="205" t="s">
        <v>280</v>
      </c>
      <c r="H267" s="206">
        <v>4</v>
      </c>
      <c r="I267" s="207"/>
      <c r="J267" s="208">
        <f>ROUND(I267*H267,0)</f>
        <v>0</v>
      </c>
      <c r="K267" s="204" t="s">
        <v>1</v>
      </c>
      <c r="L267" s="209"/>
      <c r="M267" s="210" t="s">
        <v>1</v>
      </c>
      <c r="N267" s="211" t="s">
        <v>43</v>
      </c>
      <c r="O267" s="76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3" t="s">
        <v>147</v>
      </c>
      <c r="AT267" s="183" t="s">
        <v>143</v>
      </c>
      <c r="AU267" s="183" t="s">
        <v>85</v>
      </c>
      <c r="AY267" s="18" t="s">
        <v>129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8" t="s">
        <v>85</v>
      </c>
      <c r="BK267" s="184">
        <f>ROUND(I267*H267,0)</f>
        <v>0</v>
      </c>
      <c r="BL267" s="18" t="s">
        <v>94</v>
      </c>
      <c r="BM267" s="183" t="s">
        <v>1109</v>
      </c>
    </row>
    <row r="268" s="2" customFormat="1" ht="21.75" customHeight="1">
      <c r="A268" s="37"/>
      <c r="B268" s="171"/>
      <c r="C268" s="202" t="s">
        <v>495</v>
      </c>
      <c r="D268" s="202" t="s">
        <v>143</v>
      </c>
      <c r="E268" s="203" t="s">
        <v>1110</v>
      </c>
      <c r="F268" s="204" t="s">
        <v>1111</v>
      </c>
      <c r="G268" s="205" t="s">
        <v>395</v>
      </c>
      <c r="H268" s="206">
        <v>80</v>
      </c>
      <c r="I268" s="207"/>
      <c r="J268" s="208">
        <f>ROUND(I268*H268,0)</f>
        <v>0</v>
      </c>
      <c r="K268" s="204" t="s">
        <v>1</v>
      </c>
      <c r="L268" s="209"/>
      <c r="M268" s="210" t="s">
        <v>1</v>
      </c>
      <c r="N268" s="211" t="s">
        <v>43</v>
      </c>
      <c r="O268" s="76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3" t="s">
        <v>147</v>
      </c>
      <c r="AT268" s="183" t="s">
        <v>143</v>
      </c>
      <c r="AU268" s="183" t="s">
        <v>85</v>
      </c>
      <c r="AY268" s="18" t="s">
        <v>129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8" t="s">
        <v>85</v>
      </c>
      <c r="BK268" s="184">
        <f>ROUND(I268*H268,0)</f>
        <v>0</v>
      </c>
      <c r="BL268" s="18" t="s">
        <v>94</v>
      </c>
      <c r="BM268" s="183" t="s">
        <v>1112</v>
      </c>
    </row>
    <row r="269" s="2" customFormat="1" ht="16.5" customHeight="1">
      <c r="A269" s="37"/>
      <c r="B269" s="171"/>
      <c r="C269" s="202" t="s">
        <v>1113</v>
      </c>
      <c r="D269" s="202" t="s">
        <v>143</v>
      </c>
      <c r="E269" s="203" t="s">
        <v>1114</v>
      </c>
      <c r="F269" s="204" t="s">
        <v>1115</v>
      </c>
      <c r="G269" s="205" t="s">
        <v>395</v>
      </c>
      <c r="H269" s="206">
        <v>30</v>
      </c>
      <c r="I269" s="207"/>
      <c r="J269" s="208">
        <f>ROUND(I269*H269,0)</f>
        <v>0</v>
      </c>
      <c r="K269" s="204" t="s">
        <v>1</v>
      </c>
      <c r="L269" s="209"/>
      <c r="M269" s="210" t="s">
        <v>1</v>
      </c>
      <c r="N269" s="211" t="s">
        <v>43</v>
      </c>
      <c r="O269" s="76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3" t="s">
        <v>147</v>
      </c>
      <c r="AT269" s="183" t="s">
        <v>143</v>
      </c>
      <c r="AU269" s="183" t="s">
        <v>85</v>
      </c>
      <c r="AY269" s="18" t="s">
        <v>129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8" t="s">
        <v>85</v>
      </c>
      <c r="BK269" s="184">
        <f>ROUND(I269*H269,0)</f>
        <v>0</v>
      </c>
      <c r="BL269" s="18" t="s">
        <v>94</v>
      </c>
      <c r="BM269" s="183" t="s">
        <v>1116</v>
      </c>
    </row>
    <row r="270" s="2" customFormat="1" ht="16.5" customHeight="1">
      <c r="A270" s="37"/>
      <c r="B270" s="171"/>
      <c r="C270" s="202" t="s">
        <v>499</v>
      </c>
      <c r="D270" s="202" t="s">
        <v>143</v>
      </c>
      <c r="E270" s="203" t="s">
        <v>1117</v>
      </c>
      <c r="F270" s="204" t="s">
        <v>1118</v>
      </c>
      <c r="G270" s="205" t="s">
        <v>657</v>
      </c>
      <c r="H270" s="206">
        <v>400</v>
      </c>
      <c r="I270" s="207"/>
      <c r="J270" s="208">
        <f>ROUND(I270*H270,0)</f>
        <v>0</v>
      </c>
      <c r="K270" s="204" t="s">
        <v>1</v>
      </c>
      <c r="L270" s="209"/>
      <c r="M270" s="210" t="s">
        <v>1</v>
      </c>
      <c r="N270" s="211" t="s">
        <v>43</v>
      </c>
      <c r="O270" s="76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147</v>
      </c>
      <c r="AT270" s="183" t="s">
        <v>143</v>
      </c>
      <c r="AU270" s="183" t="s">
        <v>85</v>
      </c>
      <c r="AY270" s="18" t="s">
        <v>129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85</v>
      </c>
      <c r="BK270" s="184">
        <f>ROUND(I270*H270,0)</f>
        <v>0</v>
      </c>
      <c r="BL270" s="18" t="s">
        <v>94</v>
      </c>
      <c r="BM270" s="183" t="s">
        <v>1119</v>
      </c>
    </row>
    <row r="271" s="2" customFormat="1" ht="16.5" customHeight="1">
      <c r="A271" s="37"/>
      <c r="B271" s="171"/>
      <c r="C271" s="202" t="s">
        <v>1120</v>
      </c>
      <c r="D271" s="202" t="s">
        <v>143</v>
      </c>
      <c r="E271" s="203" t="s">
        <v>1121</v>
      </c>
      <c r="F271" s="204" t="s">
        <v>852</v>
      </c>
      <c r="G271" s="205" t="s">
        <v>146</v>
      </c>
      <c r="H271" s="206">
        <v>1</v>
      </c>
      <c r="I271" s="207"/>
      <c r="J271" s="208">
        <f>ROUND(I271*H271,0)</f>
        <v>0</v>
      </c>
      <c r="K271" s="204" t="s">
        <v>1</v>
      </c>
      <c r="L271" s="209"/>
      <c r="M271" s="210" t="s">
        <v>1</v>
      </c>
      <c r="N271" s="211" t="s">
        <v>43</v>
      </c>
      <c r="O271" s="76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3" t="s">
        <v>147</v>
      </c>
      <c r="AT271" s="183" t="s">
        <v>143</v>
      </c>
      <c r="AU271" s="183" t="s">
        <v>85</v>
      </c>
      <c r="AY271" s="18" t="s">
        <v>129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8" t="s">
        <v>85</v>
      </c>
      <c r="BK271" s="184">
        <f>ROUND(I271*H271,0)</f>
        <v>0</v>
      </c>
      <c r="BL271" s="18" t="s">
        <v>94</v>
      </c>
      <c r="BM271" s="183" t="s">
        <v>1122</v>
      </c>
    </row>
    <row r="272" s="2" customFormat="1" ht="16.5" customHeight="1">
      <c r="A272" s="37"/>
      <c r="B272" s="171"/>
      <c r="C272" s="202" t="s">
        <v>894</v>
      </c>
      <c r="D272" s="202" t="s">
        <v>143</v>
      </c>
      <c r="E272" s="203" t="s">
        <v>1123</v>
      </c>
      <c r="F272" s="204" t="s">
        <v>854</v>
      </c>
      <c r="G272" s="205" t="s">
        <v>146</v>
      </c>
      <c r="H272" s="206">
        <v>1</v>
      </c>
      <c r="I272" s="207"/>
      <c r="J272" s="208">
        <f>ROUND(I272*H272,0)</f>
        <v>0</v>
      </c>
      <c r="K272" s="204" t="s">
        <v>1</v>
      </c>
      <c r="L272" s="209"/>
      <c r="M272" s="210" t="s">
        <v>1</v>
      </c>
      <c r="N272" s="211" t="s">
        <v>43</v>
      </c>
      <c r="O272" s="76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3" t="s">
        <v>147</v>
      </c>
      <c r="AT272" s="183" t="s">
        <v>143</v>
      </c>
      <c r="AU272" s="183" t="s">
        <v>85</v>
      </c>
      <c r="AY272" s="18" t="s">
        <v>129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8" t="s">
        <v>85</v>
      </c>
      <c r="BK272" s="184">
        <f>ROUND(I272*H272,0)</f>
        <v>0</v>
      </c>
      <c r="BL272" s="18" t="s">
        <v>94</v>
      </c>
      <c r="BM272" s="183" t="s">
        <v>1124</v>
      </c>
    </row>
    <row r="273" s="12" customFormat="1" ht="22.8" customHeight="1">
      <c r="A273" s="12"/>
      <c r="B273" s="158"/>
      <c r="C273" s="12"/>
      <c r="D273" s="159" t="s">
        <v>76</v>
      </c>
      <c r="E273" s="169" t="s">
        <v>1125</v>
      </c>
      <c r="F273" s="169" t="s">
        <v>1126</v>
      </c>
      <c r="G273" s="12"/>
      <c r="H273" s="12"/>
      <c r="I273" s="161"/>
      <c r="J273" s="170">
        <f>BK273</f>
        <v>0</v>
      </c>
      <c r="K273" s="12"/>
      <c r="L273" s="158"/>
      <c r="M273" s="163"/>
      <c r="N273" s="164"/>
      <c r="O273" s="164"/>
      <c r="P273" s="165">
        <f>SUM(P274:P292)</f>
        <v>0</v>
      </c>
      <c r="Q273" s="164"/>
      <c r="R273" s="165">
        <f>SUM(R274:R292)</f>
        <v>0</v>
      </c>
      <c r="S273" s="164"/>
      <c r="T273" s="166">
        <f>SUM(T274:T292)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9" t="s">
        <v>8</v>
      </c>
      <c r="AT273" s="167" t="s">
        <v>76</v>
      </c>
      <c r="AU273" s="167" t="s">
        <v>8</v>
      </c>
      <c r="AY273" s="159" t="s">
        <v>129</v>
      </c>
      <c r="BK273" s="168">
        <f>SUM(BK274:BK292)</f>
        <v>0</v>
      </c>
    </row>
    <row r="274" s="2" customFormat="1" ht="24.15" customHeight="1">
      <c r="A274" s="37"/>
      <c r="B274" s="171"/>
      <c r="C274" s="202" t="s">
        <v>1127</v>
      </c>
      <c r="D274" s="202" t="s">
        <v>143</v>
      </c>
      <c r="E274" s="203" t="s">
        <v>1128</v>
      </c>
      <c r="F274" s="204" t="s">
        <v>1129</v>
      </c>
      <c r="G274" s="205" t="s">
        <v>280</v>
      </c>
      <c r="H274" s="206">
        <v>2</v>
      </c>
      <c r="I274" s="207"/>
      <c r="J274" s="208">
        <f>ROUND(I274*H274,0)</f>
        <v>0</v>
      </c>
      <c r="K274" s="204" t="s">
        <v>1</v>
      </c>
      <c r="L274" s="209"/>
      <c r="M274" s="210" t="s">
        <v>1</v>
      </c>
      <c r="N274" s="211" t="s">
        <v>43</v>
      </c>
      <c r="O274" s="76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3" t="s">
        <v>147</v>
      </c>
      <c r="AT274" s="183" t="s">
        <v>143</v>
      </c>
      <c r="AU274" s="183" t="s">
        <v>85</v>
      </c>
      <c r="AY274" s="18" t="s">
        <v>129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8" t="s">
        <v>85</v>
      </c>
      <c r="BK274" s="184">
        <f>ROUND(I274*H274,0)</f>
        <v>0</v>
      </c>
      <c r="BL274" s="18" t="s">
        <v>94</v>
      </c>
      <c r="BM274" s="183" t="s">
        <v>1130</v>
      </c>
    </row>
    <row r="275" s="2" customFormat="1" ht="16.5" customHeight="1">
      <c r="A275" s="37"/>
      <c r="B275" s="171"/>
      <c r="C275" s="202" t="s">
        <v>897</v>
      </c>
      <c r="D275" s="202" t="s">
        <v>143</v>
      </c>
      <c r="E275" s="203" t="s">
        <v>1131</v>
      </c>
      <c r="F275" s="204" t="s">
        <v>1132</v>
      </c>
      <c r="G275" s="205" t="s">
        <v>280</v>
      </c>
      <c r="H275" s="206">
        <v>2</v>
      </c>
      <c r="I275" s="207"/>
      <c r="J275" s="208">
        <f>ROUND(I275*H275,0)</f>
        <v>0</v>
      </c>
      <c r="K275" s="204" t="s">
        <v>1</v>
      </c>
      <c r="L275" s="209"/>
      <c r="M275" s="210" t="s">
        <v>1</v>
      </c>
      <c r="N275" s="211" t="s">
        <v>43</v>
      </c>
      <c r="O275" s="76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3" t="s">
        <v>147</v>
      </c>
      <c r="AT275" s="183" t="s">
        <v>143</v>
      </c>
      <c r="AU275" s="183" t="s">
        <v>85</v>
      </c>
      <c r="AY275" s="18" t="s">
        <v>129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8" t="s">
        <v>85</v>
      </c>
      <c r="BK275" s="184">
        <f>ROUND(I275*H275,0)</f>
        <v>0</v>
      </c>
      <c r="BL275" s="18" t="s">
        <v>94</v>
      </c>
      <c r="BM275" s="183" t="s">
        <v>1133</v>
      </c>
    </row>
    <row r="276" s="2" customFormat="1" ht="37.8" customHeight="1">
      <c r="A276" s="37"/>
      <c r="B276" s="171"/>
      <c r="C276" s="202" t="s">
        <v>1134</v>
      </c>
      <c r="D276" s="202" t="s">
        <v>143</v>
      </c>
      <c r="E276" s="203" t="s">
        <v>1135</v>
      </c>
      <c r="F276" s="204" t="s">
        <v>1136</v>
      </c>
      <c r="G276" s="205" t="s">
        <v>280</v>
      </c>
      <c r="H276" s="206">
        <v>2</v>
      </c>
      <c r="I276" s="207"/>
      <c r="J276" s="208">
        <f>ROUND(I276*H276,0)</f>
        <v>0</v>
      </c>
      <c r="K276" s="204" t="s">
        <v>1</v>
      </c>
      <c r="L276" s="209"/>
      <c r="M276" s="210" t="s">
        <v>1</v>
      </c>
      <c r="N276" s="211" t="s">
        <v>43</v>
      </c>
      <c r="O276" s="76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3" t="s">
        <v>147</v>
      </c>
      <c r="AT276" s="183" t="s">
        <v>143</v>
      </c>
      <c r="AU276" s="183" t="s">
        <v>85</v>
      </c>
      <c r="AY276" s="18" t="s">
        <v>129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8" t="s">
        <v>85</v>
      </c>
      <c r="BK276" s="184">
        <f>ROUND(I276*H276,0)</f>
        <v>0</v>
      </c>
      <c r="BL276" s="18" t="s">
        <v>94</v>
      </c>
      <c r="BM276" s="183" t="s">
        <v>1137</v>
      </c>
    </row>
    <row r="277" s="2" customFormat="1" ht="16.5" customHeight="1">
      <c r="A277" s="37"/>
      <c r="B277" s="171"/>
      <c r="C277" s="202" t="s">
        <v>899</v>
      </c>
      <c r="D277" s="202" t="s">
        <v>143</v>
      </c>
      <c r="E277" s="203" t="s">
        <v>1138</v>
      </c>
      <c r="F277" s="204" t="s">
        <v>1139</v>
      </c>
      <c r="G277" s="205" t="s">
        <v>422</v>
      </c>
      <c r="H277" s="206">
        <v>2300</v>
      </c>
      <c r="I277" s="207"/>
      <c r="J277" s="208">
        <f>ROUND(I277*H277,0)</f>
        <v>0</v>
      </c>
      <c r="K277" s="204" t="s">
        <v>1</v>
      </c>
      <c r="L277" s="209"/>
      <c r="M277" s="210" t="s">
        <v>1</v>
      </c>
      <c r="N277" s="211" t="s">
        <v>43</v>
      </c>
      <c r="O277" s="76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147</v>
      </c>
      <c r="AT277" s="183" t="s">
        <v>143</v>
      </c>
      <c r="AU277" s="183" t="s">
        <v>85</v>
      </c>
      <c r="AY277" s="18" t="s">
        <v>129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85</v>
      </c>
      <c r="BK277" s="184">
        <f>ROUND(I277*H277,0)</f>
        <v>0</v>
      </c>
      <c r="BL277" s="18" t="s">
        <v>94</v>
      </c>
      <c r="BM277" s="183" t="s">
        <v>1140</v>
      </c>
    </row>
    <row r="278" s="2" customFormat="1" ht="24.15" customHeight="1">
      <c r="A278" s="37"/>
      <c r="B278" s="171"/>
      <c r="C278" s="202" t="s">
        <v>1141</v>
      </c>
      <c r="D278" s="202" t="s">
        <v>143</v>
      </c>
      <c r="E278" s="203" t="s">
        <v>1095</v>
      </c>
      <c r="F278" s="204" t="s">
        <v>1096</v>
      </c>
      <c r="G278" s="205" t="s">
        <v>422</v>
      </c>
      <c r="H278" s="206">
        <v>1000</v>
      </c>
      <c r="I278" s="207"/>
      <c r="J278" s="208">
        <f>ROUND(I278*H278,0)</f>
        <v>0</v>
      </c>
      <c r="K278" s="204" t="s">
        <v>1</v>
      </c>
      <c r="L278" s="209"/>
      <c r="M278" s="210" t="s">
        <v>1</v>
      </c>
      <c r="N278" s="211" t="s">
        <v>43</v>
      </c>
      <c r="O278" s="76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3" t="s">
        <v>147</v>
      </c>
      <c r="AT278" s="183" t="s">
        <v>143</v>
      </c>
      <c r="AU278" s="183" t="s">
        <v>85</v>
      </c>
      <c r="AY278" s="18" t="s">
        <v>129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8" t="s">
        <v>85</v>
      </c>
      <c r="BK278" s="184">
        <f>ROUND(I278*H278,0)</f>
        <v>0</v>
      </c>
      <c r="BL278" s="18" t="s">
        <v>94</v>
      </c>
      <c r="BM278" s="183" t="s">
        <v>1142</v>
      </c>
    </row>
    <row r="279" s="2" customFormat="1" ht="24.15" customHeight="1">
      <c r="A279" s="37"/>
      <c r="B279" s="171"/>
      <c r="C279" s="202" t="s">
        <v>901</v>
      </c>
      <c r="D279" s="202" t="s">
        <v>143</v>
      </c>
      <c r="E279" s="203" t="s">
        <v>772</v>
      </c>
      <c r="F279" s="204" t="s">
        <v>773</v>
      </c>
      <c r="G279" s="205" t="s">
        <v>422</v>
      </c>
      <c r="H279" s="206">
        <v>1200</v>
      </c>
      <c r="I279" s="207"/>
      <c r="J279" s="208">
        <f>ROUND(I279*H279,0)</f>
        <v>0</v>
      </c>
      <c r="K279" s="204" t="s">
        <v>1</v>
      </c>
      <c r="L279" s="209"/>
      <c r="M279" s="210" t="s">
        <v>1</v>
      </c>
      <c r="N279" s="211" t="s">
        <v>43</v>
      </c>
      <c r="O279" s="76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3" t="s">
        <v>147</v>
      </c>
      <c r="AT279" s="183" t="s">
        <v>143</v>
      </c>
      <c r="AU279" s="183" t="s">
        <v>85</v>
      </c>
      <c r="AY279" s="18" t="s">
        <v>129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8" t="s">
        <v>85</v>
      </c>
      <c r="BK279" s="184">
        <f>ROUND(I279*H279,0)</f>
        <v>0</v>
      </c>
      <c r="BL279" s="18" t="s">
        <v>94</v>
      </c>
      <c r="BM279" s="183" t="s">
        <v>1143</v>
      </c>
    </row>
    <row r="280" s="2" customFormat="1" ht="16.5" customHeight="1">
      <c r="A280" s="37"/>
      <c r="B280" s="171"/>
      <c r="C280" s="202" t="s">
        <v>1144</v>
      </c>
      <c r="D280" s="202" t="s">
        <v>143</v>
      </c>
      <c r="E280" s="203" t="s">
        <v>774</v>
      </c>
      <c r="F280" s="204" t="s">
        <v>775</v>
      </c>
      <c r="G280" s="205" t="s">
        <v>422</v>
      </c>
      <c r="H280" s="206">
        <v>30</v>
      </c>
      <c r="I280" s="207"/>
      <c r="J280" s="208">
        <f>ROUND(I280*H280,0)</f>
        <v>0</v>
      </c>
      <c r="K280" s="204" t="s">
        <v>1</v>
      </c>
      <c r="L280" s="209"/>
      <c r="M280" s="210" t="s">
        <v>1</v>
      </c>
      <c r="N280" s="211" t="s">
        <v>43</v>
      </c>
      <c r="O280" s="76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3" t="s">
        <v>147</v>
      </c>
      <c r="AT280" s="183" t="s">
        <v>143</v>
      </c>
      <c r="AU280" s="183" t="s">
        <v>85</v>
      </c>
      <c r="AY280" s="18" t="s">
        <v>129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8" t="s">
        <v>85</v>
      </c>
      <c r="BK280" s="184">
        <f>ROUND(I280*H280,0)</f>
        <v>0</v>
      </c>
      <c r="BL280" s="18" t="s">
        <v>94</v>
      </c>
      <c r="BM280" s="183" t="s">
        <v>1145</v>
      </c>
    </row>
    <row r="281" s="2" customFormat="1" ht="24.15" customHeight="1">
      <c r="A281" s="37"/>
      <c r="B281" s="171"/>
      <c r="C281" s="202" t="s">
        <v>905</v>
      </c>
      <c r="D281" s="202" t="s">
        <v>143</v>
      </c>
      <c r="E281" s="203" t="s">
        <v>754</v>
      </c>
      <c r="F281" s="204" t="s">
        <v>755</v>
      </c>
      <c r="G281" s="205" t="s">
        <v>280</v>
      </c>
      <c r="H281" s="206">
        <v>58</v>
      </c>
      <c r="I281" s="207"/>
      <c r="J281" s="208">
        <f>ROUND(I281*H281,0)</f>
        <v>0</v>
      </c>
      <c r="K281" s="204" t="s">
        <v>1</v>
      </c>
      <c r="L281" s="209"/>
      <c r="M281" s="210" t="s">
        <v>1</v>
      </c>
      <c r="N281" s="211" t="s">
        <v>43</v>
      </c>
      <c r="O281" s="76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147</v>
      </c>
      <c r="AT281" s="183" t="s">
        <v>143</v>
      </c>
      <c r="AU281" s="183" t="s">
        <v>85</v>
      </c>
      <c r="AY281" s="18" t="s">
        <v>129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85</v>
      </c>
      <c r="BK281" s="184">
        <f>ROUND(I281*H281,0)</f>
        <v>0</v>
      </c>
      <c r="BL281" s="18" t="s">
        <v>94</v>
      </c>
      <c r="BM281" s="183" t="s">
        <v>1146</v>
      </c>
    </row>
    <row r="282" s="2" customFormat="1" ht="24.15" customHeight="1">
      <c r="A282" s="37"/>
      <c r="B282" s="171"/>
      <c r="C282" s="202" t="s">
        <v>1147</v>
      </c>
      <c r="D282" s="202" t="s">
        <v>143</v>
      </c>
      <c r="E282" s="203" t="s">
        <v>1148</v>
      </c>
      <c r="F282" s="204" t="s">
        <v>1087</v>
      </c>
      <c r="G282" s="205" t="s">
        <v>280</v>
      </c>
      <c r="H282" s="206">
        <v>100</v>
      </c>
      <c r="I282" s="207"/>
      <c r="J282" s="208">
        <f>ROUND(I282*H282,0)</f>
        <v>0</v>
      </c>
      <c r="K282" s="204" t="s">
        <v>1</v>
      </c>
      <c r="L282" s="209"/>
      <c r="M282" s="210" t="s">
        <v>1</v>
      </c>
      <c r="N282" s="211" t="s">
        <v>43</v>
      </c>
      <c r="O282" s="76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3" t="s">
        <v>147</v>
      </c>
      <c r="AT282" s="183" t="s">
        <v>143</v>
      </c>
      <c r="AU282" s="183" t="s">
        <v>85</v>
      </c>
      <c r="AY282" s="18" t="s">
        <v>129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85</v>
      </c>
      <c r="BK282" s="184">
        <f>ROUND(I282*H282,0)</f>
        <v>0</v>
      </c>
      <c r="BL282" s="18" t="s">
        <v>94</v>
      </c>
      <c r="BM282" s="183" t="s">
        <v>1149</v>
      </c>
    </row>
    <row r="283" s="2" customFormat="1" ht="24.15" customHeight="1">
      <c r="A283" s="37"/>
      <c r="B283" s="171"/>
      <c r="C283" s="202" t="s">
        <v>908</v>
      </c>
      <c r="D283" s="202" t="s">
        <v>143</v>
      </c>
      <c r="E283" s="203" t="s">
        <v>1090</v>
      </c>
      <c r="F283" s="204" t="s">
        <v>1091</v>
      </c>
      <c r="G283" s="205" t="s">
        <v>280</v>
      </c>
      <c r="H283" s="206">
        <v>100</v>
      </c>
      <c r="I283" s="207"/>
      <c r="J283" s="208">
        <f>ROUND(I283*H283,0)</f>
        <v>0</v>
      </c>
      <c r="K283" s="204" t="s">
        <v>1</v>
      </c>
      <c r="L283" s="209"/>
      <c r="M283" s="210" t="s">
        <v>1</v>
      </c>
      <c r="N283" s="211" t="s">
        <v>43</v>
      </c>
      <c r="O283" s="76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3" t="s">
        <v>147</v>
      </c>
      <c r="AT283" s="183" t="s">
        <v>143</v>
      </c>
      <c r="AU283" s="183" t="s">
        <v>85</v>
      </c>
      <c r="AY283" s="18" t="s">
        <v>129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8" t="s">
        <v>85</v>
      </c>
      <c r="BK283" s="184">
        <f>ROUND(I283*H283,0)</f>
        <v>0</v>
      </c>
      <c r="BL283" s="18" t="s">
        <v>94</v>
      </c>
      <c r="BM283" s="183" t="s">
        <v>1150</v>
      </c>
    </row>
    <row r="284" s="2" customFormat="1" ht="24.15" customHeight="1">
      <c r="A284" s="37"/>
      <c r="B284" s="171"/>
      <c r="C284" s="202" t="s">
        <v>1151</v>
      </c>
      <c r="D284" s="202" t="s">
        <v>143</v>
      </c>
      <c r="E284" s="203" t="s">
        <v>768</v>
      </c>
      <c r="F284" s="204" t="s">
        <v>769</v>
      </c>
      <c r="G284" s="205" t="s">
        <v>280</v>
      </c>
      <c r="H284" s="206">
        <v>4</v>
      </c>
      <c r="I284" s="207"/>
      <c r="J284" s="208">
        <f>ROUND(I284*H284,0)</f>
        <v>0</v>
      </c>
      <c r="K284" s="204" t="s">
        <v>1</v>
      </c>
      <c r="L284" s="209"/>
      <c r="M284" s="210" t="s">
        <v>1</v>
      </c>
      <c r="N284" s="211" t="s">
        <v>43</v>
      </c>
      <c r="O284" s="76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3" t="s">
        <v>147</v>
      </c>
      <c r="AT284" s="183" t="s">
        <v>143</v>
      </c>
      <c r="AU284" s="183" t="s">
        <v>85</v>
      </c>
      <c r="AY284" s="18" t="s">
        <v>129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8" t="s">
        <v>85</v>
      </c>
      <c r="BK284" s="184">
        <f>ROUND(I284*H284,0)</f>
        <v>0</v>
      </c>
      <c r="BL284" s="18" t="s">
        <v>94</v>
      </c>
      <c r="BM284" s="183" t="s">
        <v>1152</v>
      </c>
    </row>
    <row r="285" s="2" customFormat="1" ht="16.5" customHeight="1">
      <c r="A285" s="37"/>
      <c r="B285" s="171"/>
      <c r="C285" s="202" t="s">
        <v>911</v>
      </c>
      <c r="D285" s="202" t="s">
        <v>143</v>
      </c>
      <c r="E285" s="203" t="s">
        <v>774</v>
      </c>
      <c r="F285" s="204" t="s">
        <v>775</v>
      </c>
      <c r="G285" s="205" t="s">
        <v>422</v>
      </c>
      <c r="H285" s="206">
        <v>40</v>
      </c>
      <c r="I285" s="207"/>
      <c r="J285" s="208">
        <f>ROUND(I285*H285,0)</f>
        <v>0</v>
      </c>
      <c r="K285" s="204" t="s">
        <v>1</v>
      </c>
      <c r="L285" s="209"/>
      <c r="M285" s="210" t="s">
        <v>1</v>
      </c>
      <c r="N285" s="211" t="s">
        <v>43</v>
      </c>
      <c r="O285" s="76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3" t="s">
        <v>147</v>
      </c>
      <c r="AT285" s="183" t="s">
        <v>143</v>
      </c>
      <c r="AU285" s="183" t="s">
        <v>85</v>
      </c>
      <c r="AY285" s="18" t="s">
        <v>129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85</v>
      </c>
      <c r="BK285" s="184">
        <f>ROUND(I285*H285,0)</f>
        <v>0</v>
      </c>
      <c r="BL285" s="18" t="s">
        <v>94</v>
      </c>
      <c r="BM285" s="183" t="s">
        <v>1153</v>
      </c>
    </row>
    <row r="286" s="2" customFormat="1" ht="16.5" customHeight="1">
      <c r="A286" s="37"/>
      <c r="B286" s="171"/>
      <c r="C286" s="202" t="s">
        <v>1154</v>
      </c>
      <c r="D286" s="202" t="s">
        <v>143</v>
      </c>
      <c r="E286" s="203" t="s">
        <v>1080</v>
      </c>
      <c r="F286" s="204" t="s">
        <v>1081</v>
      </c>
      <c r="G286" s="205" t="s">
        <v>422</v>
      </c>
      <c r="H286" s="206">
        <v>40</v>
      </c>
      <c r="I286" s="207"/>
      <c r="J286" s="208">
        <f>ROUND(I286*H286,0)</f>
        <v>0</v>
      </c>
      <c r="K286" s="204" t="s">
        <v>1</v>
      </c>
      <c r="L286" s="209"/>
      <c r="M286" s="210" t="s">
        <v>1</v>
      </c>
      <c r="N286" s="211" t="s">
        <v>43</v>
      </c>
      <c r="O286" s="76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3" t="s">
        <v>147</v>
      </c>
      <c r="AT286" s="183" t="s">
        <v>143</v>
      </c>
      <c r="AU286" s="183" t="s">
        <v>85</v>
      </c>
      <c r="AY286" s="18" t="s">
        <v>129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8" t="s">
        <v>85</v>
      </c>
      <c r="BK286" s="184">
        <f>ROUND(I286*H286,0)</f>
        <v>0</v>
      </c>
      <c r="BL286" s="18" t="s">
        <v>94</v>
      </c>
      <c r="BM286" s="183" t="s">
        <v>1155</v>
      </c>
    </row>
    <row r="287" s="2" customFormat="1" ht="16.5" customHeight="1">
      <c r="A287" s="37"/>
      <c r="B287" s="171"/>
      <c r="C287" s="202" t="s">
        <v>914</v>
      </c>
      <c r="D287" s="202" t="s">
        <v>143</v>
      </c>
      <c r="E287" s="203" t="s">
        <v>1103</v>
      </c>
      <c r="F287" s="204" t="s">
        <v>1104</v>
      </c>
      <c r="G287" s="205" t="s">
        <v>422</v>
      </c>
      <c r="H287" s="206">
        <v>20</v>
      </c>
      <c r="I287" s="207"/>
      <c r="J287" s="208">
        <f>ROUND(I287*H287,0)</f>
        <v>0</v>
      </c>
      <c r="K287" s="204" t="s">
        <v>1</v>
      </c>
      <c r="L287" s="209"/>
      <c r="M287" s="210" t="s">
        <v>1</v>
      </c>
      <c r="N287" s="211" t="s">
        <v>43</v>
      </c>
      <c r="O287" s="76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3" t="s">
        <v>147</v>
      </c>
      <c r="AT287" s="183" t="s">
        <v>143</v>
      </c>
      <c r="AU287" s="183" t="s">
        <v>85</v>
      </c>
      <c r="AY287" s="18" t="s">
        <v>129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8" t="s">
        <v>85</v>
      </c>
      <c r="BK287" s="184">
        <f>ROUND(I287*H287,0)</f>
        <v>0</v>
      </c>
      <c r="BL287" s="18" t="s">
        <v>94</v>
      </c>
      <c r="BM287" s="183" t="s">
        <v>1156</v>
      </c>
    </row>
    <row r="288" s="2" customFormat="1" ht="21.75" customHeight="1">
      <c r="A288" s="37"/>
      <c r="B288" s="171"/>
      <c r="C288" s="202" t="s">
        <v>1157</v>
      </c>
      <c r="D288" s="202" t="s">
        <v>143</v>
      </c>
      <c r="E288" s="203" t="s">
        <v>1158</v>
      </c>
      <c r="F288" s="204" t="s">
        <v>1159</v>
      </c>
      <c r="G288" s="205" t="s">
        <v>280</v>
      </c>
      <c r="H288" s="206">
        <v>58</v>
      </c>
      <c r="I288" s="207"/>
      <c r="J288" s="208">
        <f>ROUND(I288*H288,0)</f>
        <v>0</v>
      </c>
      <c r="K288" s="204" t="s">
        <v>1</v>
      </c>
      <c r="L288" s="209"/>
      <c r="M288" s="210" t="s">
        <v>1</v>
      </c>
      <c r="N288" s="211" t="s">
        <v>43</v>
      </c>
      <c r="O288" s="76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3" t="s">
        <v>147</v>
      </c>
      <c r="AT288" s="183" t="s">
        <v>143</v>
      </c>
      <c r="AU288" s="183" t="s">
        <v>85</v>
      </c>
      <c r="AY288" s="18" t="s">
        <v>129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8" t="s">
        <v>85</v>
      </c>
      <c r="BK288" s="184">
        <f>ROUND(I288*H288,0)</f>
        <v>0</v>
      </c>
      <c r="BL288" s="18" t="s">
        <v>94</v>
      </c>
      <c r="BM288" s="183" t="s">
        <v>1160</v>
      </c>
    </row>
    <row r="289" s="2" customFormat="1" ht="21.75" customHeight="1">
      <c r="A289" s="37"/>
      <c r="B289" s="171"/>
      <c r="C289" s="202" t="s">
        <v>917</v>
      </c>
      <c r="D289" s="202" t="s">
        <v>143</v>
      </c>
      <c r="E289" s="203" t="s">
        <v>1161</v>
      </c>
      <c r="F289" s="204" t="s">
        <v>1162</v>
      </c>
      <c r="G289" s="205" t="s">
        <v>280</v>
      </c>
      <c r="H289" s="206">
        <v>13</v>
      </c>
      <c r="I289" s="207"/>
      <c r="J289" s="208">
        <f>ROUND(I289*H289,0)</f>
        <v>0</v>
      </c>
      <c r="K289" s="204" t="s">
        <v>1</v>
      </c>
      <c r="L289" s="209"/>
      <c r="M289" s="210" t="s">
        <v>1</v>
      </c>
      <c r="N289" s="211" t="s">
        <v>43</v>
      </c>
      <c r="O289" s="76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3" t="s">
        <v>147</v>
      </c>
      <c r="AT289" s="183" t="s">
        <v>143</v>
      </c>
      <c r="AU289" s="183" t="s">
        <v>85</v>
      </c>
      <c r="AY289" s="18" t="s">
        <v>129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8" t="s">
        <v>85</v>
      </c>
      <c r="BK289" s="184">
        <f>ROUND(I289*H289,0)</f>
        <v>0</v>
      </c>
      <c r="BL289" s="18" t="s">
        <v>94</v>
      </c>
      <c r="BM289" s="183" t="s">
        <v>1163</v>
      </c>
    </row>
    <row r="290" s="2" customFormat="1" ht="16.5" customHeight="1">
      <c r="A290" s="37"/>
      <c r="B290" s="171"/>
      <c r="C290" s="202" t="s">
        <v>1164</v>
      </c>
      <c r="D290" s="202" t="s">
        <v>143</v>
      </c>
      <c r="E290" s="203" t="s">
        <v>849</v>
      </c>
      <c r="F290" s="204" t="s">
        <v>850</v>
      </c>
      <c r="G290" s="205" t="s">
        <v>657</v>
      </c>
      <c r="H290" s="206">
        <v>200</v>
      </c>
      <c r="I290" s="207"/>
      <c r="J290" s="208">
        <f>ROUND(I290*H290,0)</f>
        <v>0</v>
      </c>
      <c r="K290" s="204" t="s">
        <v>1</v>
      </c>
      <c r="L290" s="209"/>
      <c r="M290" s="210" t="s">
        <v>1</v>
      </c>
      <c r="N290" s="211" t="s">
        <v>43</v>
      </c>
      <c r="O290" s="76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3" t="s">
        <v>147</v>
      </c>
      <c r="AT290" s="183" t="s">
        <v>143</v>
      </c>
      <c r="AU290" s="183" t="s">
        <v>85</v>
      </c>
      <c r="AY290" s="18" t="s">
        <v>129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8" t="s">
        <v>85</v>
      </c>
      <c r="BK290" s="184">
        <f>ROUND(I290*H290,0)</f>
        <v>0</v>
      </c>
      <c r="BL290" s="18" t="s">
        <v>94</v>
      </c>
      <c r="BM290" s="183" t="s">
        <v>1165</v>
      </c>
    </row>
    <row r="291" s="2" customFormat="1" ht="16.5" customHeight="1">
      <c r="A291" s="37"/>
      <c r="B291" s="171"/>
      <c r="C291" s="202" t="s">
        <v>920</v>
      </c>
      <c r="D291" s="202" t="s">
        <v>143</v>
      </c>
      <c r="E291" s="203" t="s">
        <v>1166</v>
      </c>
      <c r="F291" s="204" t="s">
        <v>852</v>
      </c>
      <c r="G291" s="205" t="s">
        <v>146</v>
      </c>
      <c r="H291" s="206">
        <v>1</v>
      </c>
      <c r="I291" s="207"/>
      <c r="J291" s="208">
        <f>ROUND(I291*H291,0)</f>
        <v>0</v>
      </c>
      <c r="K291" s="204" t="s">
        <v>1</v>
      </c>
      <c r="L291" s="209"/>
      <c r="M291" s="210" t="s">
        <v>1</v>
      </c>
      <c r="N291" s="211" t="s">
        <v>43</v>
      </c>
      <c r="O291" s="76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3" t="s">
        <v>147</v>
      </c>
      <c r="AT291" s="183" t="s">
        <v>143</v>
      </c>
      <c r="AU291" s="183" t="s">
        <v>85</v>
      </c>
      <c r="AY291" s="18" t="s">
        <v>129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8" t="s">
        <v>85</v>
      </c>
      <c r="BK291" s="184">
        <f>ROUND(I291*H291,0)</f>
        <v>0</v>
      </c>
      <c r="BL291" s="18" t="s">
        <v>94</v>
      </c>
      <c r="BM291" s="183" t="s">
        <v>1167</v>
      </c>
    </row>
    <row r="292" s="2" customFormat="1" ht="16.5" customHeight="1">
      <c r="A292" s="37"/>
      <c r="B292" s="171"/>
      <c r="C292" s="202" t="s">
        <v>1168</v>
      </c>
      <c r="D292" s="202" t="s">
        <v>143</v>
      </c>
      <c r="E292" s="203" t="s">
        <v>1169</v>
      </c>
      <c r="F292" s="204" t="s">
        <v>854</v>
      </c>
      <c r="G292" s="205" t="s">
        <v>146</v>
      </c>
      <c r="H292" s="206">
        <v>1</v>
      </c>
      <c r="I292" s="207"/>
      <c r="J292" s="208">
        <f>ROUND(I292*H292,0)</f>
        <v>0</v>
      </c>
      <c r="K292" s="204" t="s">
        <v>1</v>
      </c>
      <c r="L292" s="209"/>
      <c r="M292" s="210" t="s">
        <v>1</v>
      </c>
      <c r="N292" s="211" t="s">
        <v>43</v>
      </c>
      <c r="O292" s="76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3" t="s">
        <v>147</v>
      </c>
      <c r="AT292" s="183" t="s">
        <v>143</v>
      </c>
      <c r="AU292" s="183" t="s">
        <v>85</v>
      </c>
      <c r="AY292" s="18" t="s">
        <v>129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8" t="s">
        <v>85</v>
      </c>
      <c r="BK292" s="184">
        <f>ROUND(I292*H292,0)</f>
        <v>0</v>
      </c>
      <c r="BL292" s="18" t="s">
        <v>94</v>
      </c>
      <c r="BM292" s="183" t="s">
        <v>1170</v>
      </c>
    </row>
    <row r="293" s="12" customFormat="1" ht="22.8" customHeight="1">
      <c r="A293" s="12"/>
      <c r="B293" s="158"/>
      <c r="C293" s="12"/>
      <c r="D293" s="159" t="s">
        <v>76</v>
      </c>
      <c r="E293" s="169" t="s">
        <v>1171</v>
      </c>
      <c r="F293" s="169" t="s">
        <v>1172</v>
      </c>
      <c r="G293" s="12"/>
      <c r="H293" s="12"/>
      <c r="I293" s="161"/>
      <c r="J293" s="170">
        <f>BK293</f>
        <v>0</v>
      </c>
      <c r="K293" s="12"/>
      <c r="L293" s="158"/>
      <c r="M293" s="163"/>
      <c r="N293" s="164"/>
      <c r="O293" s="164"/>
      <c r="P293" s="165">
        <f>SUM(P294:P302)</f>
        <v>0</v>
      </c>
      <c r="Q293" s="164"/>
      <c r="R293" s="165">
        <f>SUM(R294:R302)</f>
        <v>0</v>
      </c>
      <c r="S293" s="164"/>
      <c r="T293" s="166">
        <f>SUM(T294:T302)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59" t="s">
        <v>8</v>
      </c>
      <c r="AT293" s="167" t="s">
        <v>76</v>
      </c>
      <c r="AU293" s="167" t="s">
        <v>8</v>
      </c>
      <c r="AY293" s="159" t="s">
        <v>129</v>
      </c>
      <c r="BK293" s="168">
        <f>SUM(BK294:BK302)</f>
        <v>0</v>
      </c>
    </row>
    <row r="294" s="2" customFormat="1" ht="16.5" customHeight="1">
      <c r="A294" s="37"/>
      <c r="B294" s="171"/>
      <c r="C294" s="202" t="s">
        <v>923</v>
      </c>
      <c r="D294" s="202" t="s">
        <v>143</v>
      </c>
      <c r="E294" s="203" t="s">
        <v>1173</v>
      </c>
      <c r="F294" s="204" t="s">
        <v>1174</v>
      </c>
      <c r="G294" s="205" t="s">
        <v>832</v>
      </c>
      <c r="H294" s="206">
        <v>1</v>
      </c>
      <c r="I294" s="207"/>
      <c r="J294" s="208">
        <f>ROUND(I294*H294,0)</f>
        <v>0</v>
      </c>
      <c r="K294" s="204" t="s">
        <v>1</v>
      </c>
      <c r="L294" s="209"/>
      <c r="M294" s="210" t="s">
        <v>1</v>
      </c>
      <c r="N294" s="211" t="s">
        <v>43</v>
      </c>
      <c r="O294" s="76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3" t="s">
        <v>147</v>
      </c>
      <c r="AT294" s="183" t="s">
        <v>143</v>
      </c>
      <c r="AU294" s="183" t="s">
        <v>85</v>
      </c>
      <c r="AY294" s="18" t="s">
        <v>129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8" t="s">
        <v>85</v>
      </c>
      <c r="BK294" s="184">
        <f>ROUND(I294*H294,0)</f>
        <v>0</v>
      </c>
      <c r="BL294" s="18" t="s">
        <v>94</v>
      </c>
      <c r="BM294" s="183" t="s">
        <v>1175</v>
      </c>
    </row>
    <row r="295" s="2" customFormat="1" ht="16.5" customHeight="1">
      <c r="A295" s="37"/>
      <c r="B295" s="171"/>
      <c r="C295" s="202" t="s">
        <v>1176</v>
      </c>
      <c r="D295" s="202" t="s">
        <v>143</v>
      </c>
      <c r="E295" s="203" t="s">
        <v>1177</v>
      </c>
      <c r="F295" s="204" t="s">
        <v>1178</v>
      </c>
      <c r="G295" s="205" t="s">
        <v>395</v>
      </c>
      <c r="H295" s="206">
        <v>100</v>
      </c>
      <c r="I295" s="207"/>
      <c r="J295" s="208">
        <f>ROUND(I295*H295,0)</f>
        <v>0</v>
      </c>
      <c r="K295" s="204" t="s">
        <v>1</v>
      </c>
      <c r="L295" s="209"/>
      <c r="M295" s="210" t="s">
        <v>1</v>
      </c>
      <c r="N295" s="211" t="s">
        <v>43</v>
      </c>
      <c r="O295" s="76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3" t="s">
        <v>147</v>
      </c>
      <c r="AT295" s="183" t="s">
        <v>143</v>
      </c>
      <c r="AU295" s="183" t="s">
        <v>85</v>
      </c>
      <c r="AY295" s="18" t="s">
        <v>129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8" t="s">
        <v>85</v>
      </c>
      <c r="BK295" s="184">
        <f>ROUND(I295*H295,0)</f>
        <v>0</v>
      </c>
      <c r="BL295" s="18" t="s">
        <v>94</v>
      </c>
      <c r="BM295" s="183" t="s">
        <v>1179</v>
      </c>
    </row>
    <row r="296" s="2" customFormat="1" ht="16.5" customHeight="1">
      <c r="A296" s="37"/>
      <c r="B296" s="171"/>
      <c r="C296" s="202" t="s">
        <v>926</v>
      </c>
      <c r="D296" s="202" t="s">
        <v>143</v>
      </c>
      <c r="E296" s="203" t="s">
        <v>1180</v>
      </c>
      <c r="F296" s="204" t="s">
        <v>1181</v>
      </c>
      <c r="G296" s="205" t="s">
        <v>395</v>
      </c>
      <c r="H296" s="206">
        <v>60</v>
      </c>
      <c r="I296" s="207"/>
      <c r="J296" s="208">
        <f>ROUND(I296*H296,0)</f>
        <v>0</v>
      </c>
      <c r="K296" s="204" t="s">
        <v>1</v>
      </c>
      <c r="L296" s="209"/>
      <c r="M296" s="210" t="s">
        <v>1</v>
      </c>
      <c r="N296" s="211" t="s">
        <v>43</v>
      </c>
      <c r="O296" s="76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3" t="s">
        <v>147</v>
      </c>
      <c r="AT296" s="183" t="s">
        <v>143</v>
      </c>
      <c r="AU296" s="183" t="s">
        <v>85</v>
      </c>
      <c r="AY296" s="18" t="s">
        <v>129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8" t="s">
        <v>85</v>
      </c>
      <c r="BK296" s="184">
        <f>ROUND(I296*H296,0)</f>
        <v>0</v>
      </c>
      <c r="BL296" s="18" t="s">
        <v>94</v>
      </c>
      <c r="BM296" s="183" t="s">
        <v>1182</v>
      </c>
    </row>
    <row r="297" s="2" customFormat="1" ht="24.15" customHeight="1">
      <c r="A297" s="37"/>
      <c r="B297" s="171"/>
      <c r="C297" s="202" t="s">
        <v>1183</v>
      </c>
      <c r="D297" s="202" t="s">
        <v>143</v>
      </c>
      <c r="E297" s="203" t="s">
        <v>1184</v>
      </c>
      <c r="F297" s="204" t="s">
        <v>1185</v>
      </c>
      <c r="G297" s="205" t="s">
        <v>395</v>
      </c>
      <c r="H297" s="206">
        <v>60</v>
      </c>
      <c r="I297" s="207"/>
      <c r="J297" s="208">
        <f>ROUND(I297*H297,0)</f>
        <v>0</v>
      </c>
      <c r="K297" s="204" t="s">
        <v>1</v>
      </c>
      <c r="L297" s="209"/>
      <c r="M297" s="210" t="s">
        <v>1</v>
      </c>
      <c r="N297" s="211" t="s">
        <v>43</v>
      </c>
      <c r="O297" s="76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3" t="s">
        <v>147</v>
      </c>
      <c r="AT297" s="183" t="s">
        <v>143</v>
      </c>
      <c r="AU297" s="183" t="s">
        <v>85</v>
      </c>
      <c r="AY297" s="18" t="s">
        <v>129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8" t="s">
        <v>85</v>
      </c>
      <c r="BK297" s="184">
        <f>ROUND(I297*H297,0)</f>
        <v>0</v>
      </c>
      <c r="BL297" s="18" t="s">
        <v>94</v>
      </c>
      <c r="BM297" s="183" t="s">
        <v>1186</v>
      </c>
    </row>
    <row r="298" s="2" customFormat="1" ht="16.5" customHeight="1">
      <c r="A298" s="37"/>
      <c r="B298" s="171"/>
      <c r="C298" s="202" t="s">
        <v>929</v>
      </c>
      <c r="D298" s="202" t="s">
        <v>143</v>
      </c>
      <c r="E298" s="203" t="s">
        <v>1187</v>
      </c>
      <c r="F298" s="204" t="s">
        <v>1188</v>
      </c>
      <c r="G298" s="205" t="s">
        <v>395</v>
      </c>
      <c r="H298" s="206">
        <v>100</v>
      </c>
      <c r="I298" s="207"/>
      <c r="J298" s="208">
        <f>ROUND(I298*H298,0)</f>
        <v>0</v>
      </c>
      <c r="K298" s="204" t="s">
        <v>1</v>
      </c>
      <c r="L298" s="209"/>
      <c r="M298" s="210" t="s">
        <v>1</v>
      </c>
      <c r="N298" s="211" t="s">
        <v>43</v>
      </c>
      <c r="O298" s="76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3" t="s">
        <v>147</v>
      </c>
      <c r="AT298" s="183" t="s">
        <v>143</v>
      </c>
      <c r="AU298" s="183" t="s">
        <v>85</v>
      </c>
      <c r="AY298" s="18" t="s">
        <v>129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85</v>
      </c>
      <c r="BK298" s="184">
        <f>ROUND(I298*H298,0)</f>
        <v>0</v>
      </c>
      <c r="BL298" s="18" t="s">
        <v>94</v>
      </c>
      <c r="BM298" s="183" t="s">
        <v>1189</v>
      </c>
    </row>
    <row r="299" s="2" customFormat="1" ht="24.15" customHeight="1">
      <c r="A299" s="37"/>
      <c r="B299" s="171"/>
      <c r="C299" s="202" t="s">
        <v>1190</v>
      </c>
      <c r="D299" s="202" t="s">
        <v>143</v>
      </c>
      <c r="E299" s="203" t="s">
        <v>1191</v>
      </c>
      <c r="F299" s="204" t="s">
        <v>1192</v>
      </c>
      <c r="G299" s="205" t="s">
        <v>395</v>
      </c>
      <c r="H299" s="206">
        <v>50</v>
      </c>
      <c r="I299" s="207"/>
      <c r="J299" s="208">
        <f>ROUND(I299*H299,0)</f>
        <v>0</v>
      </c>
      <c r="K299" s="204" t="s">
        <v>1</v>
      </c>
      <c r="L299" s="209"/>
      <c r="M299" s="210" t="s">
        <v>1</v>
      </c>
      <c r="N299" s="211" t="s">
        <v>43</v>
      </c>
      <c r="O299" s="76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3" t="s">
        <v>147</v>
      </c>
      <c r="AT299" s="183" t="s">
        <v>143</v>
      </c>
      <c r="AU299" s="183" t="s">
        <v>85</v>
      </c>
      <c r="AY299" s="18" t="s">
        <v>129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8" t="s">
        <v>85</v>
      </c>
      <c r="BK299" s="184">
        <f>ROUND(I299*H299,0)</f>
        <v>0</v>
      </c>
      <c r="BL299" s="18" t="s">
        <v>94</v>
      </c>
      <c r="BM299" s="183" t="s">
        <v>1193</v>
      </c>
    </row>
    <row r="300" s="2" customFormat="1" ht="16.5" customHeight="1">
      <c r="A300" s="37"/>
      <c r="B300" s="171"/>
      <c r="C300" s="202" t="s">
        <v>932</v>
      </c>
      <c r="D300" s="202" t="s">
        <v>143</v>
      </c>
      <c r="E300" s="203" t="s">
        <v>1194</v>
      </c>
      <c r="F300" s="204" t="s">
        <v>1195</v>
      </c>
      <c r="G300" s="205" t="s">
        <v>832</v>
      </c>
      <c r="H300" s="206">
        <v>1</v>
      </c>
      <c r="I300" s="207"/>
      <c r="J300" s="208">
        <f>ROUND(I300*H300,0)</f>
        <v>0</v>
      </c>
      <c r="K300" s="204" t="s">
        <v>1</v>
      </c>
      <c r="L300" s="209"/>
      <c r="M300" s="210" t="s">
        <v>1</v>
      </c>
      <c r="N300" s="211" t="s">
        <v>43</v>
      </c>
      <c r="O300" s="76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3" t="s">
        <v>147</v>
      </c>
      <c r="AT300" s="183" t="s">
        <v>143</v>
      </c>
      <c r="AU300" s="183" t="s">
        <v>85</v>
      </c>
      <c r="AY300" s="18" t="s">
        <v>129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8" t="s">
        <v>85</v>
      </c>
      <c r="BK300" s="184">
        <f>ROUND(I300*H300,0)</f>
        <v>0</v>
      </c>
      <c r="BL300" s="18" t="s">
        <v>94</v>
      </c>
      <c r="BM300" s="183" t="s">
        <v>1196</v>
      </c>
    </row>
    <row r="301" s="2" customFormat="1" ht="16.5" customHeight="1">
      <c r="A301" s="37"/>
      <c r="B301" s="171"/>
      <c r="C301" s="202" t="s">
        <v>1197</v>
      </c>
      <c r="D301" s="202" t="s">
        <v>143</v>
      </c>
      <c r="E301" s="203" t="s">
        <v>1198</v>
      </c>
      <c r="F301" s="204" t="s">
        <v>1199</v>
      </c>
      <c r="G301" s="205" t="s">
        <v>832</v>
      </c>
      <c r="H301" s="206">
        <v>1</v>
      </c>
      <c r="I301" s="207"/>
      <c r="J301" s="208">
        <f>ROUND(I301*H301,0)</f>
        <v>0</v>
      </c>
      <c r="K301" s="204" t="s">
        <v>1</v>
      </c>
      <c r="L301" s="209"/>
      <c r="M301" s="210" t="s">
        <v>1</v>
      </c>
      <c r="N301" s="211" t="s">
        <v>43</v>
      </c>
      <c r="O301" s="76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3" t="s">
        <v>147</v>
      </c>
      <c r="AT301" s="183" t="s">
        <v>143</v>
      </c>
      <c r="AU301" s="183" t="s">
        <v>85</v>
      </c>
      <c r="AY301" s="18" t="s">
        <v>129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8" t="s">
        <v>85</v>
      </c>
      <c r="BK301" s="184">
        <f>ROUND(I301*H301,0)</f>
        <v>0</v>
      </c>
      <c r="BL301" s="18" t="s">
        <v>94</v>
      </c>
      <c r="BM301" s="183" t="s">
        <v>1200</v>
      </c>
    </row>
    <row r="302" s="2" customFormat="1" ht="16.5" customHeight="1">
      <c r="A302" s="37"/>
      <c r="B302" s="171"/>
      <c r="C302" s="202" t="s">
        <v>935</v>
      </c>
      <c r="D302" s="202" t="s">
        <v>143</v>
      </c>
      <c r="E302" s="203" t="s">
        <v>1201</v>
      </c>
      <c r="F302" s="204" t="s">
        <v>269</v>
      </c>
      <c r="G302" s="205" t="s">
        <v>832</v>
      </c>
      <c r="H302" s="206">
        <v>1</v>
      </c>
      <c r="I302" s="207"/>
      <c r="J302" s="208">
        <f>ROUND(I302*H302,0)</f>
        <v>0</v>
      </c>
      <c r="K302" s="204" t="s">
        <v>1</v>
      </c>
      <c r="L302" s="209"/>
      <c r="M302" s="225" t="s">
        <v>1</v>
      </c>
      <c r="N302" s="226" t="s">
        <v>43</v>
      </c>
      <c r="O302" s="222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3" t="s">
        <v>147</v>
      </c>
      <c r="AT302" s="183" t="s">
        <v>143</v>
      </c>
      <c r="AU302" s="183" t="s">
        <v>85</v>
      </c>
      <c r="AY302" s="18" t="s">
        <v>129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8" t="s">
        <v>85</v>
      </c>
      <c r="BK302" s="184">
        <f>ROUND(I302*H302,0)</f>
        <v>0</v>
      </c>
      <c r="BL302" s="18" t="s">
        <v>94</v>
      </c>
      <c r="BM302" s="183" t="s">
        <v>1202</v>
      </c>
    </row>
    <row r="303" s="2" customFormat="1" ht="6.96" customHeight="1">
      <c r="A303" s="37"/>
      <c r="B303" s="59"/>
      <c r="C303" s="60"/>
      <c r="D303" s="60"/>
      <c r="E303" s="60"/>
      <c r="F303" s="60"/>
      <c r="G303" s="60"/>
      <c r="H303" s="60"/>
      <c r="I303" s="60"/>
      <c r="J303" s="60"/>
      <c r="K303" s="60"/>
      <c r="L303" s="38"/>
      <c r="M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</row>
  </sheetData>
  <autoFilter ref="C123:K3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1203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27. 9. 2022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8"/>
      <c r="B9" s="149"/>
      <c r="C9" s="150" t="s">
        <v>58</v>
      </c>
      <c r="D9" s="151" t="s">
        <v>59</v>
      </c>
      <c r="E9" s="151" t="s">
        <v>116</v>
      </c>
      <c r="F9" s="152" t="s">
        <v>1204</v>
      </c>
      <c r="G9" s="148"/>
      <c r="H9" s="149"/>
    </row>
    <row r="10" s="2" customFormat="1" ht="26.4" customHeight="1">
      <c r="A10" s="37"/>
      <c r="B10" s="38"/>
      <c r="C10" s="227" t="s">
        <v>1205</v>
      </c>
      <c r="D10" s="227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28" t="s">
        <v>97</v>
      </c>
      <c r="D11" s="229" t="s">
        <v>98</v>
      </c>
      <c r="E11" s="230" t="s">
        <v>1</v>
      </c>
      <c r="F11" s="231">
        <v>9.0559999999999992</v>
      </c>
      <c r="G11" s="37"/>
      <c r="H11" s="38"/>
    </row>
    <row r="12" s="2" customFormat="1" ht="16.8" customHeight="1">
      <c r="A12" s="37"/>
      <c r="B12" s="38"/>
      <c r="C12" s="232" t="s">
        <v>1</v>
      </c>
      <c r="D12" s="232" t="s">
        <v>158</v>
      </c>
      <c r="E12" s="18" t="s">
        <v>1</v>
      </c>
      <c r="F12" s="233">
        <v>4.5279999999999996</v>
      </c>
      <c r="G12" s="37"/>
      <c r="H12" s="38"/>
    </row>
    <row r="13" s="2" customFormat="1" ht="16.8" customHeight="1">
      <c r="A13" s="37"/>
      <c r="B13" s="38"/>
      <c r="C13" s="232" t="s">
        <v>1</v>
      </c>
      <c r="D13" s="232" t="s">
        <v>159</v>
      </c>
      <c r="E13" s="18" t="s">
        <v>1</v>
      </c>
      <c r="F13" s="233">
        <v>4.5279999999999996</v>
      </c>
      <c r="G13" s="37"/>
      <c r="H13" s="38"/>
    </row>
    <row r="14" s="2" customFormat="1" ht="16.8" customHeight="1">
      <c r="A14" s="37"/>
      <c r="B14" s="38"/>
      <c r="C14" s="232" t="s">
        <v>97</v>
      </c>
      <c r="D14" s="232" t="s">
        <v>160</v>
      </c>
      <c r="E14" s="18" t="s">
        <v>1</v>
      </c>
      <c r="F14" s="233">
        <v>9.0559999999999992</v>
      </c>
      <c r="G14" s="37"/>
      <c r="H14" s="38"/>
    </row>
    <row r="15" s="2" customFormat="1" ht="16.8" customHeight="1">
      <c r="A15" s="37"/>
      <c r="B15" s="38"/>
      <c r="C15" s="234" t="s">
        <v>1206</v>
      </c>
      <c r="D15" s="37"/>
      <c r="E15" s="37"/>
      <c r="F15" s="37"/>
      <c r="G15" s="37"/>
      <c r="H15" s="38"/>
    </row>
    <row r="16" s="2" customFormat="1" ht="16.8" customHeight="1">
      <c r="A16" s="37"/>
      <c r="B16" s="38"/>
      <c r="C16" s="232" t="s">
        <v>153</v>
      </c>
      <c r="D16" s="232" t="s">
        <v>154</v>
      </c>
      <c r="E16" s="18" t="s">
        <v>155</v>
      </c>
      <c r="F16" s="233">
        <v>9.0559999999999992</v>
      </c>
      <c r="G16" s="37"/>
      <c r="H16" s="38"/>
    </row>
    <row r="17" s="2" customFormat="1" ht="16.8" customHeight="1">
      <c r="A17" s="37"/>
      <c r="B17" s="38"/>
      <c r="C17" s="232" t="s">
        <v>161</v>
      </c>
      <c r="D17" s="232" t="s">
        <v>162</v>
      </c>
      <c r="E17" s="18" t="s">
        <v>155</v>
      </c>
      <c r="F17" s="233">
        <v>9.0559999999999992</v>
      </c>
      <c r="G17" s="37"/>
      <c r="H17" s="38"/>
    </row>
    <row r="18" s="2" customFormat="1" ht="7.44" customHeight="1">
      <c r="A18" s="37"/>
      <c r="B18" s="59"/>
      <c r="C18" s="60"/>
      <c r="D18" s="60"/>
      <c r="E18" s="60"/>
      <c r="F18" s="60"/>
      <c r="G18" s="60"/>
      <c r="H18" s="38"/>
    </row>
    <row r="19" s="2" customFormat="1">
      <c r="A19" s="37"/>
      <c r="B19" s="37"/>
      <c r="C19" s="37"/>
      <c r="D19" s="37"/>
      <c r="E19" s="37"/>
      <c r="F19" s="37"/>
      <c r="G19" s="37"/>
      <c r="H19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2022-09-27T11:29:52Z</dcterms:created>
  <dcterms:modified xsi:type="dcterms:W3CDTF">2022-09-27T11:30:13Z</dcterms:modified>
</cp:coreProperties>
</file>